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HCC Budget\2022 budget\"/>
    </mc:Choice>
  </mc:AlternateContent>
  <xr:revisionPtr revIDLastSave="0" documentId="13_ncr:1_{3084310E-A134-45A1-9D70-966D743207F5}" xr6:coauthVersionLast="47" xr6:coauthVersionMax="47" xr10:uidLastSave="{00000000-0000-0000-0000-000000000000}"/>
  <bookViews>
    <workbookView xWindow="-110" yWindow="-110" windowWidth="27580" windowHeight="17860" xr2:uid="{D3349C88-F363-47B0-A3B7-4DAD204B9E49}"/>
  </bookViews>
  <sheets>
    <sheet name="Budget vs Actual" sheetId="2" r:id="rId1"/>
  </sheets>
  <definedNames>
    <definedName name="_xlnm.Print_Area" localSheetId="0">'Budget vs Actual'!$A$1:$O$244</definedName>
    <definedName name="_xlnm.Print_Titles" localSheetId="0">'Budget vs Actual'!$A:$I,'Budget vs Actual'!$1:$2</definedName>
    <definedName name="QB_COLUMN_290" localSheetId="0" hidden="1">'Budget vs Actual'!#REF!</definedName>
    <definedName name="QB_COLUMN_59201" localSheetId="0" hidden="1">'Budget vs Actual'!#REF!</definedName>
    <definedName name="QB_COLUMN_592010" localSheetId="0" hidden="1">'Budget vs Actual'!#REF!</definedName>
    <definedName name="QB_COLUMN_59202" localSheetId="0" hidden="1">'Budget vs Actual'!#REF!</definedName>
    <definedName name="QB_COLUMN_59203" localSheetId="0" hidden="1">'Budget vs Actual'!#REF!</definedName>
    <definedName name="QB_COLUMN_59204" localSheetId="0" hidden="1">'Budget vs Actual'!#REF!</definedName>
    <definedName name="QB_COLUMN_59205" localSheetId="0" hidden="1">'Budget vs Actual'!#REF!</definedName>
    <definedName name="QB_COLUMN_59206" localSheetId="0" hidden="1">'Budget vs Actual'!#REF!</definedName>
    <definedName name="QB_COLUMN_59207" localSheetId="0" hidden="1">'Budget vs Actual'!#REF!</definedName>
    <definedName name="QB_COLUMN_59208" localSheetId="0" hidden="1">'Budget vs Actual'!#REF!</definedName>
    <definedName name="QB_COLUMN_59209" localSheetId="0" hidden="1">'Budget vs Actual'!#REF!</definedName>
    <definedName name="QB_COLUMN_59300" localSheetId="0" hidden="1">'Budget vs Actual'!$K$2</definedName>
    <definedName name="QB_COLUMN_63620" localSheetId="0" hidden="1">'Budget vs Actual'!$O$2</definedName>
    <definedName name="QB_COLUMN_63621" localSheetId="0" hidden="1">'Budget vs Actual'!#REF!</definedName>
    <definedName name="QB_COLUMN_636210" localSheetId="0" hidden="1">'Budget vs Actual'!#REF!</definedName>
    <definedName name="QB_COLUMN_63622" localSheetId="0" hidden="1">'Budget vs Actual'!#REF!</definedName>
    <definedName name="QB_COLUMN_63623" localSheetId="0" hidden="1">'Budget vs Actual'!#REF!</definedName>
    <definedName name="QB_COLUMN_63624" localSheetId="0" hidden="1">'Budget vs Actual'!#REF!</definedName>
    <definedName name="QB_COLUMN_63625" localSheetId="0" hidden="1">'Budget vs Actual'!#REF!</definedName>
    <definedName name="QB_COLUMN_63626" localSheetId="0" hidden="1">'Budget vs Actual'!#REF!</definedName>
    <definedName name="QB_COLUMN_63627" localSheetId="0" hidden="1">'Budget vs Actual'!#REF!</definedName>
    <definedName name="QB_COLUMN_63628" localSheetId="0" hidden="1">'Budget vs Actual'!#REF!</definedName>
    <definedName name="QB_COLUMN_63629" localSheetId="0" hidden="1">'Budget vs Actual'!#REF!</definedName>
    <definedName name="QB_COLUMN_76211" localSheetId="0" hidden="1">'Budget vs Actual'!#REF!</definedName>
    <definedName name="QB_COLUMN_762110" localSheetId="0" hidden="1">'Budget vs Actual'!#REF!</definedName>
    <definedName name="QB_COLUMN_76212" localSheetId="0" hidden="1">'Budget vs Actual'!#REF!</definedName>
    <definedName name="QB_COLUMN_76213" localSheetId="0" hidden="1">'Budget vs Actual'!#REF!</definedName>
    <definedName name="QB_COLUMN_76214" localSheetId="0" hidden="1">'Budget vs Actual'!#REF!</definedName>
    <definedName name="QB_COLUMN_76215" localSheetId="0" hidden="1">'Budget vs Actual'!#REF!</definedName>
    <definedName name="QB_COLUMN_76216" localSheetId="0" hidden="1">'Budget vs Actual'!#REF!</definedName>
    <definedName name="QB_COLUMN_76217" localSheetId="0" hidden="1">'Budget vs Actual'!#REF!</definedName>
    <definedName name="QB_COLUMN_76218" localSheetId="0" hidden="1">'Budget vs Actual'!#REF!</definedName>
    <definedName name="QB_COLUMN_76219" localSheetId="0" hidden="1">'Budget vs Actual'!#REF!</definedName>
    <definedName name="QB_COLUMN_76310" localSheetId="0" hidden="1">'Budget vs Actual'!$M$2</definedName>
    <definedName name="QB_DATA_0" localSheetId="0" hidden="1">'Budget vs Actual'!$5:$5,'Budget vs Actual'!$6:$6,'Budget vs Actual'!$11:$11,'Budget vs Actual'!$12:$12,'Budget vs Actual'!$13:$13,'Budget vs Actual'!$15:$15,'Budget vs Actual'!$16:$16,'Budget vs Actual'!$17:$17,'Budget vs Actual'!$20:$20,'Budget vs Actual'!$21:$21,'Budget vs Actual'!$22:$22,'Budget vs Actual'!$23:$23,'Budget vs Actual'!$24:$24,'Budget vs Actual'!$26:$26,'Budget vs Actual'!$27:$27,'Budget vs Actual'!$28:$28</definedName>
    <definedName name="QB_DATA_1" localSheetId="0" hidden="1">'Budget vs Actual'!$30:$30,'Budget vs Actual'!$31:$31,'Budget vs Actual'!$32:$32,'Budget vs Actual'!$34:$34,'Budget vs Actual'!$35:$35,'Budget vs Actual'!$36:$36,'Budget vs Actual'!$37:$37,'Budget vs Actual'!$40:$40,'Budget vs Actual'!$41:$41,'Budget vs Actual'!$42:$42,'Budget vs Actual'!$46:$46,'Budget vs Actual'!$47:$47,'Budget vs Actual'!$50:$50,'Budget vs Actual'!$51:$51,'Budget vs Actual'!$52:$52,'Budget vs Actual'!$53:$53</definedName>
    <definedName name="QB_DATA_2" localSheetId="0" hidden="1">'Budget vs Actual'!$56:$56,'Budget vs Actual'!$57:$57,'Budget vs Actual'!$61:$61,'Budget vs Actual'!$62:$62,'Budget vs Actual'!$63:$63,'Budget vs Actual'!$64:$64,'Budget vs Actual'!$65:$65,'Budget vs Actual'!$67:$67,'Budget vs Actual'!$68:$68,'Budget vs Actual'!$69:$69,'Budget vs Actual'!$70:$70,'Budget vs Actual'!$72:$72,'Budget vs Actual'!$73:$73,'Budget vs Actual'!$74:$74,'Budget vs Actual'!$75:$75,'Budget vs Actual'!$79:$79</definedName>
    <definedName name="QB_DATA_3" localSheetId="0" hidden="1">'Budget vs Actual'!$80:$80,'Budget vs Actual'!$81:$81,'Budget vs Actual'!$84:$84,'Budget vs Actual'!$87:$87,'Budget vs Actual'!$90:$90,'Budget vs Actual'!$94:$94,'Budget vs Actual'!$102:$102,'Budget vs Actual'!$103:$103,'Budget vs Actual'!$104:$104,'Budget vs Actual'!$105:$105,'Budget vs Actual'!$110:$110,'Budget vs Actual'!$111:$111,'Budget vs Actual'!$112:$112,'Budget vs Actual'!$113:$113,'Budget vs Actual'!$118:$118,'Budget vs Actual'!$119:$119</definedName>
    <definedName name="QB_DATA_4" localSheetId="0" hidden="1">'Budget vs Actual'!$120:$120,'Budget vs Actual'!$121:$121,'Budget vs Actual'!$122:$122,'Budget vs Actual'!$127:$127,'Budget vs Actual'!$128:$128,'Budget vs Actual'!$129:$129,'Budget vs Actual'!$130:$130,'Budget vs Actual'!$131:$131,'Budget vs Actual'!$132:$132,'Budget vs Actual'!$133:$133,'Budget vs Actual'!$137:$137,'Budget vs Actual'!$138:$138,'Budget vs Actual'!$139:$139,'Budget vs Actual'!$140:$140,'Budget vs Actual'!$143:$143,'Budget vs Actual'!$144:$144</definedName>
    <definedName name="QB_DATA_5" localSheetId="0" hidden="1">'Budget vs Actual'!$145:$145,'Budget vs Actual'!$146:$146,'Budget vs Actual'!$149:$149,'Budget vs Actual'!$150:$150,'Budget vs Actual'!$151:$151,'Budget vs Actual'!$152:$152,'Budget vs Actual'!$153:$153,'Budget vs Actual'!$159:$159,'Budget vs Actual'!$160:$160,'Budget vs Actual'!$161:$161,'Budget vs Actual'!$162:$162,'Budget vs Actual'!$165:$165,'Budget vs Actual'!$166:$166,'Budget vs Actual'!$170:$170,'Budget vs Actual'!$171:$171,'Budget vs Actual'!$172:$172</definedName>
    <definedName name="QB_DATA_6" localSheetId="0" hidden="1">'Budget vs Actual'!$173:$173,'Budget vs Actual'!$175:$175,'Budget vs Actual'!$176:$176,'Budget vs Actual'!$177:$177,'Budget vs Actual'!$178:$178,'Budget vs Actual'!$179:$179,'Budget vs Actual'!$182:$182,'Budget vs Actual'!$183:$183,'Budget vs Actual'!$185:$185,'Budget vs Actual'!$187:$187,'Budget vs Actual'!$188:$188,'Budget vs Actual'!$189:$189,'Budget vs Actual'!$190:$190,'Budget vs Actual'!$192:$192,'Budget vs Actual'!$193:$193,'Budget vs Actual'!$196:$196</definedName>
    <definedName name="QB_DATA_7" localSheetId="0" hidden="1">'Budget vs Actual'!$199:$199,'Budget vs Actual'!$200:$200,'Budget vs Actual'!$201:$201,'Budget vs Actual'!$202:$202,'Budget vs Actual'!$203:$203,'Budget vs Actual'!$205:$205,'Budget vs Actual'!$206:$206,'Budget vs Actual'!$208:$208,'Budget vs Actual'!$209:$209,'Budget vs Actual'!$210:$210,'Budget vs Actual'!$211:$211,'Budget vs Actual'!$212:$212,'Budget vs Actual'!$216:$216,'Budget vs Actual'!$217:$217,'Budget vs Actual'!$218:$218,'Budget vs Actual'!$219:$219</definedName>
    <definedName name="QB_DATA_8" localSheetId="0" hidden="1">'Budget vs Actual'!$220:$220,'Budget vs Actual'!$221:$221,'Budget vs Actual'!$222:$222,'Budget vs Actual'!$223:$223,'Budget vs Actual'!$224:$224,'Budget vs Actual'!$227:$227,'Budget vs Actual'!$228:$228,'Budget vs Actual'!$229:$229,'Budget vs Actual'!$230:$230,'Budget vs Actual'!$233:$233,'Budget vs Actual'!$234:$234,'Budget vs Actual'!$235:$235,'Budget vs Actual'!$238:$238,'Budget vs Actual'!$239:$239,'Budget vs Actual'!$240:$240,'Budget vs Actual'!#REF!</definedName>
    <definedName name="QB_DATA_9" localSheetId="0" hidden="1">'Budget vs Actual'!#REF!</definedName>
    <definedName name="QB_FORMULA_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Actual'!$K$5,'Budget vs Actual'!$M$5,'Budget vs Actual'!$O$5,'Budget vs Actual'!#REF!,'Budget vs Actual'!#REF!,'Budget vs Actual'!#REF!</definedName>
    <definedName name="QB_FORMULA_1" localSheetId="0" hidden="1">'Budget vs Actual'!#REF!,'Budget vs Actual'!#REF!,'Budget vs Actual'!#REF!,'Budget vs Actual'!#REF!,'Budget vs Actual'!#REF!,'Budget vs Actual'!#REF!,'Budget vs Actual'!#REF!,'Budget vs Actual'!$K$6,'Budget vs Actual'!$M$6,'Budget vs Actual'!$O$6,'Budget vs Actual'!#REF!,'Budget vs Actual'!#REF!,'Budget vs Actual'!#REF!,'Budget vs Actual'!#REF!,'Budget vs Actual'!#REF!,'Budget vs Actual'!#REF!</definedName>
    <definedName name="QB_FORMULA_10" localSheetId="0" hidden="1">'Budget vs Actual'!#REF!,'Budget vs Actual'!#REF!,'Budget vs Actual'!#REF!,'Budget vs Actual'!#REF!,'Budget vs Actual'!#REF!,'Budget vs Actual'!#REF!,'Budget vs Actual'!#REF!,'Budget vs Actual'!$K$17,'Budget vs Actual'!$M$17,'Budget vs Actual'!$O$17,'Budget vs Actual'!#REF!,'Budget vs Actual'!#REF!,'Budget vs Actual'!#REF!,'Budget vs Actual'!#REF!,'Budget vs Actual'!#REF!,'Budget vs Actual'!#REF!</definedName>
    <definedName name="QB_FORMULA_100" localSheetId="0" hidden="1">'Budget vs Actual'!#REF!,'Budget vs Actual'!#REF!,'Budget vs Actual'!#REF!,'Budget vs Actual'!#REF!,'Budget vs Actual'!#REF!,'Budget vs Actual'!#REF!,'Budget vs Actual'!#REF!,'Budget vs Actual'!#REF!,'Budget vs Actual'!$K$118,'Budget vs Actual'!$M$118,'Budget vs Actual'!$O$118,'Budget vs Actual'!#REF!,'Budget vs Actual'!#REF!,'Budget vs Actual'!#REF!,'Budget vs Actual'!#REF!,'Budget vs Actual'!#REF!</definedName>
    <definedName name="QB_FORMULA_101" localSheetId="0" hidden="1">'Budget vs Actual'!#REF!,'Budget vs Actual'!#REF!,'Budget vs Actual'!#REF!,'Budget vs Actual'!#REF!,'Budget vs Actual'!#REF!,'Budget vs Actual'!$K$119,'Budget vs Actual'!$M$119,'Budget vs Actual'!$O$119,'Budget vs Actual'!#REF!,'Budget vs Actual'!#REF!,'Budget vs Actual'!#REF!,'Budget vs Actual'!#REF!,'Budget vs Actual'!#REF!,'Budget vs Actual'!#REF!,'Budget vs Actual'!#REF!,'Budget vs Actual'!#REF!</definedName>
    <definedName name="QB_FORMULA_102" localSheetId="0" hidden="1">'Budget vs Actual'!#REF!,'Budget vs Actual'!#REF!,'Budget vs Actual'!$K$120,'Budget vs Actual'!$M$120,'Budget vs Actual'!$O$120,'Budget vs Actual'!#REF!,'Budget vs Actual'!#REF!,'Budget vs Actual'!#REF!,'Budget vs Actual'!#REF!,'Budget vs Actual'!#REF!,'Budget vs Actual'!#REF!,'Budget vs Actual'!#REF!,'Budget vs Actual'!#REF!,'Budget vs Actual'!#REF!,'Budget vs Actual'!#REF!,'Budget vs Actual'!$K$121</definedName>
    <definedName name="QB_FORMULA_103" localSheetId="0" hidden="1">'Budget vs Actual'!$M$121,'Budget vs Actual'!$O$121,'Budget vs Actual'!#REF!,'Budget vs Actual'!#REF!,'Budget vs Actual'!#REF!,'Budget vs Actual'!#REF!,'Budget vs Actual'!#REF!,'Budget vs Actual'!#REF!,'Budget vs Actual'!#REF!,'Budget vs Actual'!#REF!,'Budget vs Actual'!#REF!,'Budget vs Actual'!#REF!,'Budget vs Actual'!$K$122,'Budget vs Actual'!$M$122,'Budget vs Actual'!$O$122,'Budget vs Actual'!#REF!</definedName>
    <definedName name="QB_FORMULA_10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Actual'!$K$123,'Budget vs Actual'!$M$123,'Budget vs Actual'!$O$123</definedName>
    <definedName name="QB_FORMULA_10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Actual'!$K$124,'Budget vs Actual'!$M$124</definedName>
    <definedName name="QB_FORMULA_108" localSheetId="0" hidden="1">'Budget vs Actual'!$O$124,'Budget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Actual'!$K$125</definedName>
    <definedName name="QB_FORMULA_1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0" localSheetId="0" hidden="1">'Budget vs Actual'!$M$125,'Budget vs Actual'!$O$125,'Budget vs Actual'!#REF!,'Budget vs Actual'!#REF!,'Budget vs Actual'!#REF!,'Budget vs Actual'!#REF!,'Budget vs Actual'!#REF!,'Budget vs Actual'!#REF!,'Budget vs Actual'!#REF!,'Budget vs Actual'!#REF!,'Budget vs Actual'!#REF!,'Budget vs Actual'!#REF!,'Budget vs Actual'!$K$127,'Budget vs Actual'!$M$127,'Budget vs Actual'!$O$127,'Budget vs Actual'!#REF!</definedName>
    <definedName name="QB_FORMULA_111" localSheetId="0" hidden="1">'Budget vs Actual'!#REF!,'Budget vs Actual'!#REF!,'Budget vs Actual'!#REF!,'Budget vs Actual'!#REF!,'Budget vs Actual'!#REF!,'Budget vs Actual'!#REF!,'Budget vs Actual'!#REF!,'Budget vs Actual'!#REF!,'Budget vs Actual'!#REF!,'Budget vs Actual'!$K$128,'Budget vs Actual'!$M$128,'Budget vs Actual'!$O$128,'Budget vs Actual'!$K$129,'Budget vs Actual'!#REF!,'Budget vs Actual'!#REF!,'Budget vs Actual'!#REF!</definedName>
    <definedName name="QB_FORMULA_112" localSheetId="0" hidden="1">'Budget vs Actual'!#REF!,'Budget vs Actual'!#REF!,'Budget vs Actual'!#REF!,'Budget vs Actual'!#REF!,'Budget vs Actual'!#REF!,'Budget vs Actual'!#REF!,'Budget vs Actual'!#REF!,'Budget vs Actual'!$K$130,'Budget vs Actual'!$M$130,'Budget vs Actual'!$O$130,'Budget vs Actual'!#REF!,'Budget vs Actual'!#REF!,'Budget vs Actual'!#REF!,'Budget vs Actual'!#REF!,'Budget vs Actual'!#REF!,'Budget vs Actual'!#REF!</definedName>
    <definedName name="QB_FORMULA_113" localSheetId="0" hidden="1">'Budget vs Actual'!#REF!,'Budget vs Actual'!#REF!,'Budget vs Actual'!#REF!,'Budget vs Actual'!#REF!,'Budget vs Actual'!$K$131,'Budget vs Actual'!$M$131,'Budget vs Actual'!$O$131,'Budget vs Actual'!#REF!,'Budget vs Actual'!#REF!,'Budget vs Actual'!#REF!,'Budget vs Actual'!#REF!,'Budget vs Actual'!#REF!,'Budget vs Actual'!#REF!,'Budget vs Actual'!#REF!,'Budget vs Actual'!#REF!,'Budget vs Actual'!#REF!</definedName>
    <definedName name="QB_FORMULA_114" localSheetId="0" hidden="1">'Budget vs Actual'!#REF!,'Budget vs Actual'!$K$132,'Budget vs Actual'!$M$132,'Budget vs Actual'!$O$132,'Budget vs Actual'!#REF!,'Budget vs Actual'!#REF!,'Budget vs Actual'!#REF!,'Budget vs Actual'!#REF!,'Budget vs Actual'!#REF!,'Budget vs Actual'!#REF!,'Budget vs Actual'!#REF!,'Budget vs Actual'!#REF!,'Budget vs Actual'!#REF!,'Budget vs Actual'!#REF!,'Budget vs Actual'!$K$133,'Budget vs Actual'!$M$133</definedName>
    <definedName name="QB_FORMULA_115" localSheetId="0" hidden="1">'Budget vs Actual'!$O$133,'Budget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Actual'!$K$134</definedName>
    <definedName name="QB_FORMULA_117" localSheetId="0" hidden="1">'Budget vs Actual'!$M$134,'Budget vs Actual'!$O$134,'Budget vs Actual'!#REF!,'Budget vs Actual'!#REF!,'Budget vs Actual'!#REF!,'Budget vs Actual'!#REF!,'Budget vs Actual'!#REF!,'Budget vs Actual'!#REF!,'Budget vs Actual'!#REF!,'Budget vs Actual'!#REF!,'Budget vs Actual'!#REF!,'Budget vs Actual'!#REF!,'Budget vs Actual'!$K$137,'Budget vs Actual'!$M$137,'Budget vs Actual'!$O$137,'Budget vs Actual'!#REF!</definedName>
    <definedName name="QB_FORMULA_118" localSheetId="0" hidden="1">'Budget vs Actual'!#REF!,'Budget vs Actual'!#REF!,'Budget vs Actual'!#REF!,'Budget vs Actual'!#REF!,'Budget vs Actual'!#REF!,'Budget vs Actual'!#REF!,'Budget vs Actual'!#REF!,'Budget vs Actual'!#REF!,'Budget vs Actual'!#REF!,'Budget vs Actual'!$K$138,'Budget vs Actual'!$M$138,'Budget vs Actual'!$O$138,'Budget vs Actual'!#REF!,'Budget vs Actual'!#REF!,'Budget vs Actual'!#REF!,'Budget vs Actual'!#REF!</definedName>
    <definedName name="QB_FORMULA_119" localSheetId="0" hidden="1">'Budget vs Actual'!#REF!,'Budget vs Actual'!#REF!,'Budget vs Actual'!#REF!,'Budget vs Actual'!#REF!,'Budget vs Actual'!#REF!,'Budget vs Actual'!#REF!,'Budget vs Actual'!$K$139,'Budget vs Actual'!$M$139,'Budget vs Actual'!$O$139,'Budget vs Actual'!#REF!,'Budget vs Actual'!#REF!,'Budget vs Actual'!#REF!,'Budget vs Actual'!#REF!,'Budget vs Actual'!#REF!,'Budget vs Actual'!#REF!,'Budget vs Actual'!#REF!</definedName>
    <definedName name="QB_FORMULA_12" localSheetId="0" hidden="1">'Budget vs Actual'!#REF!,'Budget vs Actual'!#REF!,'Budget vs Actual'!#REF!,'Budget vs Actual'!#REF!,'Budget vs Actual'!#REF!,'Budget vs Actual'!#REF!,'Budget vs Actual'!#REF!,'Budget vs Actual'!#REF!,'Budget vs Actual'!$K$18,'Budget vs Actual'!$M$18,'Budget vs Actual'!$O$18,'Budget vs Actual'!#REF!,'Budget vs Actual'!#REF!,'Budget vs Actual'!#REF!,'Budget vs Actual'!#REF!,'Budget vs Actual'!#REF!</definedName>
    <definedName name="QB_FORMULA_120" localSheetId="0" hidden="1">'Budget vs Actual'!#REF!,'Budget vs Actual'!#REF!,'Budget vs Actual'!#REF!,'Budget vs Actual'!$K$140,'Budget vs Actual'!$M$140,'Budget vs Actual'!$O$140,'Budget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2" localSheetId="0" hidden="1">'Budget vs Actual'!#REF!,'Budget vs Actual'!#REF!,'Budget vs Actual'!#REF!,'Budget vs Actual'!#REF!,'Budget vs Actual'!$K$141,'Budget vs Actual'!$M$141,'Budget vs Actual'!$O$141,'Budget vs Actual'!#REF!,'Budget vs Actual'!#REF!,'Budget vs Actual'!#REF!,'Budget vs Actual'!#REF!,'Budget vs Actual'!#REF!,'Budget vs Actual'!#REF!,'Budget vs Actual'!#REF!,'Budget vs Actual'!#REF!,'Budget vs Actual'!#REF!</definedName>
    <definedName name="QB_FORMULA_123" localSheetId="0" hidden="1">'Budget vs Actual'!#REF!,'Budget vs Actual'!$K$143,'Budget vs Actual'!$M$143,'Budget vs Actual'!$O$143,'Budget vs Actual'!#REF!,'Budget vs Actual'!#REF!,'Budget vs Actual'!#REF!,'Budget vs Actual'!#REF!,'Budget vs Actual'!#REF!,'Budget vs Actual'!#REF!,'Budget vs Actual'!#REF!,'Budget vs Actual'!#REF!,'Budget vs Actual'!#REF!,'Budget vs Actual'!#REF!,'Budget vs Actual'!$K$144,'Budget vs Actual'!$M$144</definedName>
    <definedName name="QB_FORMULA_124" localSheetId="0" hidden="1">'Budget vs Actual'!$O$144,'Budget vs Actual'!#REF!,'Budget vs Actual'!#REF!,'Budget vs Actual'!#REF!,'Budget vs Actual'!#REF!,'Budget vs Actual'!#REF!,'Budget vs Actual'!#REF!,'Budget vs Actual'!#REF!,'Budget vs Actual'!#REF!,'Budget vs Actual'!#REF!,'Budget vs Actual'!#REF!,'Budget vs Actual'!$K$145,'Budget vs Actual'!$M$145,'Budget vs Actual'!$O$145,'Budget vs Actual'!#REF!,'Budget vs Actual'!#REF!</definedName>
    <definedName name="QB_FORMULA_125" localSheetId="0" hidden="1">'Budget vs Actual'!#REF!,'Budget vs Actual'!#REF!,'Budget vs Actual'!#REF!,'Budget vs Actual'!#REF!,'Budget vs Actual'!#REF!,'Budget vs Actual'!#REF!,'Budget vs Actual'!#REF!,'Budget vs Actual'!#REF!,'Budget vs Actual'!$K$146,'Budget vs Actual'!$M$146,'Budget vs Actual'!$O$146,'Budget vs Actual'!#REF!,'Budget vs Actual'!#REF!,'Budget vs Actual'!#REF!,'Budget vs Actual'!#REF!,'Budget vs Actual'!#REF!</definedName>
    <definedName name="QB_FORMULA_12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7" localSheetId="0" hidden="1">'Budget vs Actual'!#REF!,'Budget vs Actual'!#REF!,'Budget vs Actual'!#REF!,'Budget vs Actual'!#REF!,'Budget vs Actual'!#REF!,'Budget vs Actual'!#REF!,'Budget vs Actual'!#REF!,'Budget vs Actual'!#REF!,'Budget vs Actual'!#REF!,'Budget vs Actual'!$K$147,'Budget vs Actual'!$M$147,'Budget vs Actual'!$O$147,'Budget vs Actual'!#REF!,'Budget vs Actual'!#REF!,'Budget vs Actual'!#REF!,'Budget vs Actual'!#REF!</definedName>
    <definedName name="QB_FORMULA_128" localSheetId="0" hidden="1">'Budget vs Actual'!#REF!,'Budget vs Actual'!#REF!,'Budget vs Actual'!#REF!,'Budget vs Actual'!#REF!,'Budget vs Actual'!#REF!,'Budget vs Actual'!#REF!,'Budget vs Actual'!$K$149,'Budget vs Actual'!$M$149,'Budget vs Actual'!$O$149,'Budget vs Actual'!$K$150,'Budget vs Actual'!#REF!,'Budget vs Actual'!#REF!,'Budget vs Actual'!#REF!,'Budget vs Actual'!#REF!,'Budget vs Actual'!#REF!,'Budget vs Actual'!#REF!</definedName>
    <definedName name="QB_FORMULA_129" localSheetId="0" hidden="1">'Budget vs Actual'!#REF!,'Budget vs Actual'!#REF!,'Budget vs Actual'!#REF!,'Budget vs Actual'!#REF!,'Budget vs Actual'!$K$151,'Budget vs Actual'!$M$151,'Budget vs Actual'!$O$151,'Budget vs Actual'!#REF!,'Budget vs Actual'!#REF!,'Budget vs Actual'!#REF!,'Budget vs Actual'!#REF!,'Budget vs Actual'!#REF!,'Budget vs Actual'!#REF!,'Budget vs Actual'!#REF!,'Budget vs Actual'!#REF!,'Budget vs Actual'!#REF!</definedName>
    <definedName name="QB_FORMULA_13" localSheetId="0" hidden="1">'Budget vs Actual'!#REF!,'Budget vs Actual'!#REF!,'Budget vs Actual'!#REF!,'Budget vs Actual'!#REF!,'Budget vs Actual'!#REF!,'Budget vs Actual'!$K$20,'Budget vs Actual'!$M$20,'Budget vs Actual'!$O$20,'Budget vs Actual'!#REF!,'Budget vs Actual'!#REF!,'Budget vs Actual'!#REF!,'Budget vs Actual'!#REF!,'Budget vs Actual'!#REF!,'Budget vs Actual'!#REF!,'Budget vs Actual'!#REF!,'Budget vs Actual'!#REF!</definedName>
    <definedName name="QB_FORMULA_130" localSheetId="0" hidden="1">'Budget vs Actual'!#REF!,'Budget vs Actual'!$K$152,'Budget vs Actual'!$M$152,'Budget vs Actual'!$O$152,'Budget vs Actual'!#REF!,'Budget vs Actual'!#REF!,'Budget vs Actual'!#REF!,'Budget vs Actual'!#REF!,'Budget vs Actual'!#REF!,'Budget vs Actual'!#REF!,'Budget vs Actual'!#REF!,'Budget vs Actual'!#REF!,'Budget vs Actual'!#REF!,'Budget vs Actual'!#REF!,'Budget vs Actual'!$K$153,'Budget vs Actual'!$M$153</definedName>
    <definedName name="QB_FORMULA_131" localSheetId="0" hidden="1">'Budget vs Actual'!$O$153,'Budget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Actual'!$K$154</definedName>
    <definedName name="QB_FORMULA_133" localSheetId="0" hidden="1">'Budget vs Actual'!$M$154,'Budget vs Actual'!$O$154,'Budget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5" localSheetId="0" hidden="1">'Budget vs Actual'!$K$155,'Budget vs Actual'!$M$155,'Budget vs Actual'!$O$155,'Budget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7" localSheetId="0" hidden="1">'Budget vs Actual'!#REF!,'Budget vs Actual'!$K$156,'Budget vs Actual'!$M$156,'Budget vs Actual'!$O$156,'Budget vs Actual'!#REF!,'Budget vs Actual'!#REF!,'Budget vs Actual'!#REF!,'Budget vs Actual'!#REF!,'Budget vs Actual'!#REF!,'Budget vs Actual'!#REF!,'Budget vs Actual'!#REF!,'Budget vs Actual'!#REF!,'Budget vs Actual'!#REF!,'Budget vs Actual'!#REF!,'Budget vs Actual'!$K$159,'Budget vs Actual'!$M$159</definedName>
    <definedName name="QB_FORMULA_138" localSheetId="0" hidden="1">'Budget vs Actual'!$O$159,'Budget vs Actual'!#REF!,'Budget vs Actual'!#REF!,'Budget vs Actual'!#REF!,'Budget vs Actual'!#REF!,'Budget vs Actual'!#REF!,'Budget vs Actual'!#REF!,'Budget vs Actual'!#REF!,'Budget vs Actual'!#REF!,'Budget vs Actual'!#REF!,'Budget vs Actual'!#REF!,'Budget vs Actual'!$K$160,'Budget vs Actual'!$M$160,'Budget vs Actual'!$O$160,'Budget vs Actual'!#REF!,'Budget vs Actual'!#REF!</definedName>
    <definedName name="QB_FORMULA_139" localSheetId="0" hidden="1">'Budget vs Actual'!#REF!,'Budget vs Actual'!#REF!,'Budget vs Actual'!#REF!,'Budget vs Actual'!#REF!,'Budget vs Actual'!#REF!,'Budget vs Actual'!#REF!,'Budget vs Actual'!#REF!,'Budget vs Actual'!#REF!,'Budget vs Actual'!$K$161,'Budget vs Actual'!$M$161,'Budget vs Actual'!$O$161,'Budget vs Actual'!#REF!,'Budget vs Actual'!#REF!,'Budget vs Actual'!#REF!,'Budget vs Actual'!#REF!,'Budget vs Actual'!#REF!</definedName>
    <definedName name="QB_FORMULA_14" localSheetId="0" hidden="1">'Budget vs Actual'!#REF!,'Budget vs Actual'!#REF!,'Budget vs Actual'!$K$21,'Budget vs Actual'!$M$21,'Budget vs Actual'!$O$21,'Budget vs Actual'!#REF!,'Budget vs Actual'!#REF!,'Budget vs Actual'!#REF!,'Budget vs Actual'!#REF!,'Budget vs Actual'!#REF!,'Budget vs Actual'!#REF!,'Budget vs Actual'!#REF!,'Budget vs Actual'!#REF!,'Budget vs Actual'!#REF!,'Budget vs Actual'!#REF!,'Budget vs Actual'!$K$22</definedName>
    <definedName name="QB_FORMULA_140" localSheetId="0" hidden="1">'Budget vs Actual'!#REF!,'Budget vs Actual'!#REF!,'Budget vs Actual'!#REF!,'Budget vs Actual'!#REF!,'Budget vs Actual'!#REF!,'Budget vs Actual'!$K$162,'Budget vs Actual'!$M$162,'Budget vs Actual'!$O$162,'Budget vs Actual'!#REF!,'Budget vs Actual'!#REF!,'Budget vs Actual'!#REF!,'Budget vs Actual'!#REF!,'Budget vs Actual'!#REF!,'Budget vs Actual'!#REF!,'Budget vs Actual'!#REF!,'Budget vs Actual'!#REF!</definedName>
    <definedName name="QB_FORMULA_14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2" localSheetId="0" hidden="1">'Budget vs Actual'!#REF!,'Budget vs Actual'!#REF!,'Budget vs Actual'!#REF!,'Budget vs Actual'!#REF!,'Budget vs Actual'!#REF!,'Budget vs Actual'!#REF!,'Budget vs Actual'!$K$163,'Budget vs Actual'!$M$163,'Budget vs Actual'!$O$163,'Budget vs Actual'!#REF!,'Budget vs Actual'!#REF!,'Budget vs Actual'!#REF!,'Budget vs Actual'!#REF!,'Budget vs Actual'!#REF!,'Budget vs Actual'!#REF!,'Budget vs Actual'!#REF!</definedName>
    <definedName name="QB_FORMULA_143" localSheetId="0" hidden="1">'Budget vs Actual'!#REF!,'Budget vs Actual'!#REF!,'Budget vs Actual'!#REF!,'Budget vs Actual'!$K$165,'Budget vs Actual'!$M$165,'Budget vs Actual'!$O$165,'Budget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4" localSheetId="0" hidden="1">'Budget vs Actual'!$K$166,'Budget vs Actual'!$M$166,'Budget vs Actual'!$O$166,'Budget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6" localSheetId="0" hidden="1">'Budget vs Actual'!#REF!,'Budget vs Actual'!$K$167,'Budget vs Actual'!$M$167,'Budget vs Actual'!$O$167,'Budget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8" localSheetId="0" hidden="1">'Budget vs Actual'!#REF!,'Budget vs Actual'!#REF!,'Budget vs Actual'!$K$168,'Budget vs Actual'!$M$168,'Budget vs Actual'!$O$168,'Budget vs Actual'!#REF!,'Budget vs Actual'!#REF!,'Budget vs Actual'!#REF!,'Budget vs Actual'!#REF!,'Budget vs Actual'!#REF!,'Budget vs Actual'!#REF!,'Budget vs Actual'!#REF!,'Budget vs Actual'!#REF!,'Budget vs Actual'!#REF!,'Budget vs Actual'!#REF!,'Budget vs Actual'!$K$170</definedName>
    <definedName name="QB_FORMULA_149" localSheetId="0" hidden="1">'Budget vs Actual'!$M$170,'Budget vs Actual'!$O$170,'Budget vs Actual'!#REF!,'Budget vs Actual'!#REF!,'Budget vs Actual'!#REF!,'Budget vs Actual'!#REF!,'Budget vs Actual'!#REF!,'Budget vs Actual'!#REF!,'Budget vs Actual'!#REF!,'Budget vs Actual'!#REF!,'Budget vs Actual'!#REF!,'Budget vs Actual'!#REF!,'Budget vs Actual'!$K$171,'Budget vs Actual'!$M$171,'Budget vs Actual'!$O$171,'Budget vs Actual'!#REF!</definedName>
    <definedName name="QB_FORMULA_15" localSheetId="0" hidden="1">'Budget vs Actual'!$M$22,'Budget vs Actual'!$O$22,'Budget vs Actual'!#REF!,'Budget vs Actual'!#REF!,'Budget vs Actual'!#REF!,'Budget vs Actual'!#REF!,'Budget vs Actual'!#REF!,'Budget vs Actual'!#REF!,'Budget vs Actual'!#REF!,'Budget vs Actual'!#REF!,'Budget vs Actual'!#REF!,'Budget vs Actual'!#REF!,'Budget vs Actual'!$K$23,'Budget vs Actual'!$M$23,'Budget vs Actual'!$O$23,'Budget vs Actual'!#REF!</definedName>
    <definedName name="QB_FORMULA_150" localSheetId="0" hidden="1">'Budget vs Actual'!#REF!,'Budget vs Actual'!#REF!,'Budget vs Actual'!#REF!,'Budget vs Actual'!#REF!,'Budget vs Actual'!#REF!,'Budget vs Actual'!#REF!,'Budget vs Actual'!#REF!,'Budget vs Actual'!#REF!,'Budget vs Actual'!#REF!,'Budget vs Actual'!$K$172,'Budget vs Actual'!$M$172,'Budget vs Actual'!$O$172,'Budget vs Actual'!#REF!,'Budget vs Actual'!#REF!,'Budget vs Actual'!#REF!,'Budget vs Actual'!#REF!</definedName>
    <definedName name="QB_FORMULA_151" localSheetId="0" hidden="1">'Budget vs Actual'!#REF!,'Budget vs Actual'!#REF!,'Budget vs Actual'!#REF!,'Budget vs Actual'!#REF!,'Budget vs Actual'!#REF!,'Budget vs Actual'!#REF!,'Budget vs Actual'!$K$173,'Budget vs Actual'!$M$173,'Budget vs Actual'!$O$173,'Budget vs Actual'!#REF!,'Budget vs Actual'!#REF!,'Budget vs Actual'!#REF!,'Budget vs Actual'!#REF!,'Budget vs Actual'!#REF!,'Budget vs Actual'!#REF!,'Budget vs Actual'!#REF!</definedName>
    <definedName name="QB_FORMULA_152" localSheetId="0" hidden="1">'Budget vs Actual'!#REF!,'Budget vs Actual'!#REF!,'Budget vs Actual'!#REF!,'Budget vs Actual'!$K$175,'Budget vs Actual'!$M$175,'Budget vs Actual'!$O$175,'Budget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53" localSheetId="0" hidden="1">'Budget vs Actual'!$K$176,'Budget vs Actual'!$M$176,'Budget vs Actual'!$O$176,'Budget vs Actual'!#REF!,'Budget vs Actual'!#REF!,'Budget vs Actual'!#REF!,'Budget vs Actual'!#REF!,'Budget vs Actual'!#REF!,'Budget vs Actual'!#REF!,'Budget vs Actual'!#REF!,'Budget vs Actual'!#REF!,'Budget vs Actual'!#REF!,'Budget vs Actual'!#REF!,'Budget vs Actual'!$K$177,'Budget vs Actual'!$M$177,'Budget vs Actual'!$O$177</definedName>
    <definedName name="QB_FORMULA_15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Actual'!$K$178,'Budget vs Actual'!$M$178,'Budget vs Actual'!$O$178,'Budget vs Actual'!#REF!,'Budget vs Actual'!#REF!,'Budget vs Actual'!#REF!</definedName>
    <definedName name="QB_FORMULA_155" localSheetId="0" hidden="1">'Budget vs Actual'!#REF!,'Budget vs Actual'!#REF!,'Budget vs Actual'!#REF!,'Budget vs Actual'!#REF!,'Budget vs Actual'!#REF!,'Budget vs Actual'!#REF!,'Budget vs Actual'!#REF!,'Budget vs Actual'!$K$179,'Budget vs Actual'!$M$179,'Budget vs Actual'!$O$179,'Budget vs Actual'!#REF!,'Budget vs Actual'!#REF!,'Budget vs Actual'!#REF!,'Budget vs Actual'!#REF!,'Budget vs Actual'!#REF!,'Budget vs Actual'!#REF!</definedName>
    <definedName name="QB_FORMULA_15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57" localSheetId="0" hidden="1">'Budget vs Actual'!#REF!,'Budget vs Actual'!#REF!,'Budget vs Actual'!#REF!,'Budget vs Actual'!#REF!,'Budget vs Actual'!#REF!,'Budget vs Actual'!#REF!,'Budget vs Actual'!#REF!,'Budget vs Actual'!#REF!,'Budget vs Actual'!$K$180,'Budget vs Actual'!$M$180,'Budget vs Actual'!$O$180,'Budget vs Actual'!#REF!,'Budget vs Actual'!#REF!,'Budget vs Actual'!#REF!,'Budget vs Actual'!#REF!,'Budget vs Actual'!#REF!</definedName>
    <definedName name="QB_FORMULA_158" localSheetId="0" hidden="1">'Budget vs Actual'!#REF!,'Budget vs Actual'!#REF!,'Budget vs Actual'!#REF!,'Budget vs Actual'!#REF!,'Budget vs Actual'!#REF!,'Budget vs Actual'!$K$182,'Budget vs Actual'!$M$182,'Budget vs Actual'!$O$182,'Budget vs Actual'!#REF!,'Budget vs Actual'!#REF!,'Budget vs Actual'!#REF!,'Budget vs Actual'!#REF!,'Budget vs Actual'!#REF!,'Budget vs Actual'!#REF!,'Budget vs Actual'!#REF!,'Budget vs Actual'!#REF!</definedName>
    <definedName name="QB_FORMULA_159" localSheetId="0" hidden="1">'Budget vs Actual'!#REF!,'Budget vs Actual'!#REF!,'Budget vs Actual'!$K$183,'Budget vs Actual'!$M$183,'Budget vs Actual'!$O$183,'Budget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" localSheetId="0" hidden="1">'Budget vs Actual'!#REF!,'Budget vs Actual'!#REF!,'Budget vs Actual'!#REF!,'Budget vs Actual'!#REF!,'Budget vs Actual'!#REF!,'Budget vs Actual'!#REF!,'Budget vs Actual'!#REF!,'Budget vs Actual'!#REF!,'Budget vs Actual'!#REF!,'Budget vs Actual'!$K$24,'Budget vs Actual'!$M$24,'Budget vs Actual'!$O$24,'Budget vs Actual'!#REF!,'Budget vs Actual'!#REF!,'Budget vs Actual'!#REF!,'Budget vs Actual'!#REF!</definedName>
    <definedName name="QB_FORMULA_16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1" localSheetId="0" hidden="1">'Budget vs Actual'!#REF!,'Budget vs Actual'!#REF!,'Budget vs Actual'!#REF!,'Budget vs Actual'!$K$184,'Budget vs Actual'!$M$184,'Budget vs Actual'!$O$184,'Budget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2" localSheetId="0" hidden="1">'Budget vs Actual'!$K$185,'Budget vs Actual'!$M$185,'Budget vs Actual'!$O$185,'Budget vs Actual'!#REF!,'Budget vs Actual'!#REF!,'Budget vs Actual'!#REF!,'Budget vs Actual'!#REF!,'Budget vs Actual'!#REF!,'Budget vs Actual'!#REF!,'Budget vs Actual'!#REF!,'Budget vs Actual'!#REF!,'Budget vs Actual'!#REF!,'Budget vs Actual'!#REF!,'Budget vs Actual'!$K$187,'Budget vs Actual'!$M$187,'Budget vs Actual'!$O$187</definedName>
    <definedName name="QB_FORMULA_16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Actual'!$K$188,'Budget vs Actual'!$M$188,'Budget vs Actual'!$O$188,'Budget vs Actual'!#REF!,'Budget vs Actual'!#REF!,'Budget vs Actual'!#REF!</definedName>
    <definedName name="QB_FORMULA_164" localSheetId="0" hidden="1">'Budget vs Actual'!#REF!,'Budget vs Actual'!#REF!,'Budget vs Actual'!#REF!,'Budget vs Actual'!#REF!,'Budget vs Actual'!#REF!,'Budget vs Actual'!#REF!,'Budget vs Actual'!#REF!,'Budget vs Actual'!$K$189,'Budget vs Actual'!$M$189,'Budget vs Actual'!$O$189,'Budget vs Actual'!#REF!,'Budget vs Actual'!#REF!,'Budget vs Actual'!#REF!,'Budget vs Actual'!#REF!,'Budget vs Actual'!#REF!,'Budget vs Actual'!#REF!</definedName>
    <definedName name="QB_FORMULA_165" localSheetId="0" hidden="1">'Budget vs Actual'!#REF!,'Budget vs Actual'!#REF!,'Budget vs Actual'!#REF!,'Budget vs Actual'!#REF!,'Budget vs Actual'!$K$190,'Budget vs Actual'!$M$190,'Budget vs Actual'!$O$190,'Budget vs Actual'!#REF!,'Budget vs Actual'!#REF!,'Budget vs Actual'!#REF!,'Budget vs Actual'!#REF!,'Budget vs Actual'!#REF!,'Budget vs Actual'!#REF!,'Budget vs Actual'!#REF!,'Budget vs Actual'!#REF!,'Budget vs Actual'!#REF!</definedName>
    <definedName name="QB_FORMULA_166" localSheetId="0" hidden="1">'Budget vs Actual'!#REF!,'Budget vs Actual'!$K$192,'Budget vs Actual'!$M$192,'Budget vs Actual'!$O$192,'Budget vs Actual'!#REF!,'Budget vs Actual'!#REF!,'Budget vs Actual'!#REF!,'Budget vs Actual'!#REF!,'Budget vs Actual'!#REF!,'Budget vs Actual'!#REF!,'Budget vs Actual'!#REF!,'Budget vs Actual'!#REF!,'Budget vs Actual'!#REF!,'Budget vs Actual'!#REF!,'Budget vs Actual'!$K$193,'Budget vs Actual'!$M$193</definedName>
    <definedName name="QB_FORMULA_167" localSheetId="0" hidden="1">'Budget vs Actual'!$O$193,'Budget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Actual'!$K$194</definedName>
    <definedName name="QB_FORMULA_169" localSheetId="0" hidden="1">'Budget vs Actual'!$M$194,'Budget vs Actual'!$O$194,'Budget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1" localSheetId="0" hidden="1">'Budget vs Actual'!$K$195,'Budget vs Actual'!$M$195,'Budget vs Actual'!$O$195,'Budget vs Actual'!$K$196,'Budget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3" localSheetId="0" hidden="1">'Budget vs Actual'!#REF!,'Budget vs Actual'!#REF!,'Budget vs Actual'!$K$197,'Budget vs Actual'!$M$197,'Budget vs Actual'!$O$197,'Budget vs Actual'!#REF!,'Budget vs Actual'!#REF!,'Budget vs Actual'!#REF!,'Budget vs Actual'!#REF!,'Budget vs Actual'!#REF!,'Budget vs Actual'!#REF!,'Budget vs Actual'!#REF!,'Budget vs Actual'!#REF!,'Budget vs Actual'!#REF!,'Budget vs Actual'!#REF!,'Budget vs Actual'!$K$199</definedName>
    <definedName name="QB_FORMULA_174" localSheetId="0" hidden="1">'Budget vs Actual'!$M$199,'Budget vs Actual'!$O$199,'Budget vs Actual'!#REF!,'Budget vs Actual'!#REF!,'Budget vs Actual'!#REF!,'Budget vs Actual'!#REF!,'Budget vs Actual'!#REF!,'Budget vs Actual'!#REF!,'Budget vs Actual'!#REF!,'Budget vs Actual'!#REF!,'Budget vs Actual'!#REF!,'Budget vs Actual'!#REF!,'Budget vs Actual'!$K$200,'Budget vs Actual'!$M$200,'Budget vs Actual'!$O$200,'Budget vs Actual'!#REF!</definedName>
    <definedName name="QB_FORMULA_175" localSheetId="0" hidden="1">'Budget vs Actual'!#REF!,'Budget vs Actual'!#REF!,'Budget vs Actual'!#REF!,'Budget vs Actual'!#REF!,'Budget vs Actual'!#REF!,'Budget vs Actual'!#REF!,'Budget vs Actual'!#REF!,'Budget vs Actual'!#REF!,'Budget vs Actual'!#REF!,'Budget vs Actual'!$K$201,'Budget vs Actual'!$M$201,'Budget vs Actual'!$O$201,'Budget vs Actual'!#REF!,'Budget vs Actual'!#REF!,'Budget vs Actual'!#REF!,'Budget vs Actual'!#REF!</definedName>
    <definedName name="QB_FORMULA_176" localSheetId="0" hidden="1">'Budget vs Actual'!#REF!,'Budget vs Actual'!#REF!,'Budget vs Actual'!#REF!,'Budget vs Actual'!#REF!,'Budget vs Actual'!#REF!,'Budget vs Actual'!#REF!,'Budget vs Actual'!$K$202,'Budget vs Actual'!$M$202,'Budget vs Actual'!$O$202,'Budget vs Actual'!#REF!,'Budget vs Actual'!#REF!,'Budget vs Actual'!#REF!,'Budget vs Actual'!#REF!,'Budget vs Actual'!#REF!,'Budget vs Actual'!#REF!,'Budget vs Actual'!#REF!</definedName>
    <definedName name="QB_FORMULA_177" localSheetId="0" hidden="1">'Budget vs Actual'!#REF!,'Budget vs Actual'!#REF!,'Budget vs Actual'!#REF!,'Budget vs Actual'!$K$203,'Budget vs Actual'!$M$203,'Budget vs Actual'!$O$203,'Budget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8" localSheetId="0" hidden="1">'Budget vs Actual'!$K$205,'Budget vs Actual'!$M$205,'Budget vs Actual'!$O$205,'Budget vs Actual'!#REF!,'Budget vs Actual'!#REF!,'Budget vs Actual'!#REF!,'Budget vs Actual'!#REF!,'Budget vs Actual'!#REF!,'Budget vs Actual'!#REF!,'Budget vs Actual'!#REF!,'Budget vs Actual'!#REF!,'Budget vs Actual'!#REF!,'Budget vs Actual'!#REF!,'Budget vs Actual'!$K$206,'Budget vs Actual'!$M$206,'Budget vs Actual'!$O$206</definedName>
    <definedName name="QB_FORMULA_17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Actual'!$K$25,'Budget vs Actual'!$M$25,'Budget vs Actual'!$O$25,'Budget vs Actual'!#REF!,'Budget vs Actual'!#REF!,'Budget vs Actual'!#REF!</definedName>
    <definedName name="QB_FORMULA_18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Actual'!$K$207,'Budget vs Actual'!$M$207</definedName>
    <definedName name="QB_FORMULA_181" localSheetId="0" hidden="1">'Budget vs Actual'!$O$207,'Budget vs Actual'!#REF!,'Budget vs Actual'!#REF!,'Budget vs Actual'!#REF!,'Budget vs Actual'!#REF!,'Budget vs Actual'!#REF!,'Budget vs Actual'!#REF!,'Budget vs Actual'!#REF!,'Budget vs Actual'!#REF!,'Budget vs Actual'!#REF!,'Budget vs Actual'!#REF!,'Budget vs Actual'!$K$208,'Budget vs Actual'!$M$208,'Budget vs Actual'!$O$208,'Budget vs Actual'!#REF!,'Budget vs Actual'!#REF!</definedName>
    <definedName name="QB_FORMULA_182" localSheetId="0" hidden="1">'Budget vs Actual'!#REF!,'Budget vs Actual'!#REF!,'Budget vs Actual'!#REF!,'Budget vs Actual'!#REF!,'Budget vs Actual'!#REF!,'Budget vs Actual'!#REF!,'Budget vs Actual'!#REF!,'Budget vs Actual'!#REF!,'Budget vs Actual'!$K$209,'Budget vs Actual'!$M$209,'Budget vs Actual'!$O$209,'Budget vs Actual'!$K$210,'Budget vs Actual'!#REF!,'Budget vs Actual'!#REF!,'Budget vs Actual'!#REF!,'Budget vs Actual'!#REF!</definedName>
    <definedName name="QB_FORMULA_183" localSheetId="0" hidden="1">'Budget vs Actual'!#REF!,'Budget vs Actual'!#REF!,'Budget vs Actual'!#REF!,'Budget vs Actual'!#REF!,'Budget vs Actual'!#REF!,'Budget vs Actual'!#REF!,'Budget vs Actual'!$K$211,'Budget vs Actual'!$M$211,'Budget vs Actual'!$O$211,'Budget vs Actual'!#REF!,'Budget vs Actual'!#REF!,'Budget vs Actual'!#REF!,'Budget vs Actual'!#REF!,'Budget vs Actual'!#REF!,'Budget vs Actual'!#REF!,'Budget vs Actual'!#REF!</definedName>
    <definedName name="QB_FORMULA_184" localSheetId="0" hidden="1">'Budget vs Actual'!#REF!,'Budget vs Actual'!#REF!,'Budget vs Actual'!#REF!,'Budget vs Actual'!$K$212,'Budget vs Actual'!$M$212,'Budget vs Actual'!$O$212,'Budget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6" localSheetId="0" hidden="1">'Budget vs Actual'!#REF!,'Budget vs Actual'!#REF!,'Budget vs Actual'!#REF!,'Budget vs Actual'!#REF!,'Budget vs Actual'!$K$213,'Budget vs Actual'!$M$213,'Budget vs Actual'!$O$213,'Budget vs Actual'!#REF!,'Budget vs Actual'!#REF!,'Budget vs Actual'!#REF!,'Budget vs Actual'!#REF!,'Budget vs Actual'!#REF!,'Budget vs Actual'!#REF!,'Budget vs Actual'!#REF!,'Budget vs Actual'!#REF!,'Budget vs Actual'!#REF!</definedName>
    <definedName name="QB_FORMULA_187" localSheetId="0" hidden="1">'Budget vs Actual'!#REF!,'Budget vs Actual'!$K$216,'Budget vs Actual'!$M$216,'Budget vs Actual'!$O$216,'Budget vs Actual'!#REF!,'Budget vs Actual'!#REF!,'Budget vs Actual'!#REF!,'Budget vs Actual'!#REF!,'Budget vs Actual'!#REF!,'Budget vs Actual'!#REF!,'Budget vs Actual'!#REF!,'Budget vs Actual'!#REF!,'Budget vs Actual'!#REF!,'Budget vs Actual'!#REF!,'Budget vs Actual'!$K$217,'Budget vs Actual'!$M$217</definedName>
    <definedName name="QB_FORMULA_188" localSheetId="0" hidden="1">'Budget vs Actual'!$O$217,'Budget vs Actual'!#REF!,'Budget vs Actual'!#REF!,'Budget vs Actual'!#REF!,'Budget vs Actual'!#REF!,'Budget vs Actual'!#REF!,'Budget vs Actual'!#REF!,'Budget vs Actual'!#REF!,'Budget vs Actual'!#REF!,'Budget vs Actual'!#REF!,'Budget vs Actual'!#REF!,'Budget vs Actual'!$K$218,'Budget vs Actual'!$M$218,'Budget vs Actual'!$O$218,'Budget vs Actual'!#REF!,'Budget vs Actual'!#REF!</definedName>
    <definedName name="QB_FORMULA_189" localSheetId="0" hidden="1">'Budget vs Actual'!#REF!,'Budget vs Actual'!#REF!,'Budget vs Actual'!#REF!,'Budget vs Actual'!#REF!,'Budget vs Actual'!#REF!,'Budget vs Actual'!#REF!,'Budget vs Actual'!#REF!,'Budget vs Actual'!#REF!,'Budget vs Actual'!$K$219,'Budget vs Actual'!$M$219,'Budget vs Actual'!$O$219,'Budget vs Actual'!#REF!,'Budget vs Actual'!#REF!,'Budget vs Actual'!#REF!,'Budget vs Actual'!#REF!,'Budget vs Actual'!#REF!</definedName>
    <definedName name="QB_FORMULA_19" localSheetId="0" hidden="1">'Budget vs Actual'!#REF!,'Budget vs Actual'!#REF!,'Budget vs Actual'!#REF!,'Budget vs Actual'!#REF!,'Budget vs Actual'!#REF!,'Budget vs Actual'!#REF!,'Budget vs Actual'!#REF!,'Budget vs Actual'!$K$26,'Budget vs Actual'!$M$26,'Budget vs Actual'!$O$26,'Budget vs Actual'!#REF!,'Budget vs Actual'!#REF!,'Budget vs Actual'!#REF!,'Budget vs Actual'!#REF!,'Budget vs Actual'!#REF!,'Budget vs Actual'!#REF!</definedName>
    <definedName name="QB_FORMULA_190" localSheetId="0" hidden="1">'Budget vs Actual'!#REF!,'Budget vs Actual'!#REF!,'Budget vs Actual'!#REF!,'Budget vs Actual'!#REF!,'Budget vs Actual'!#REF!,'Budget vs Actual'!$K$220,'Budget vs Actual'!$M$220,'Budget vs Actual'!$O$220,'Budget vs Actual'!#REF!,'Budget vs Actual'!#REF!,'Budget vs Actual'!#REF!,'Budget vs Actual'!#REF!,'Budget vs Actual'!#REF!,'Budget vs Actual'!#REF!,'Budget vs Actual'!#REF!,'Budget vs Actual'!#REF!</definedName>
    <definedName name="QB_FORMULA_191" localSheetId="0" hidden="1">'Budget vs Actual'!#REF!,'Budget vs Actual'!#REF!,'Budget vs Actual'!$K$221,'Budget vs Actual'!$M$221,'Budget vs Actual'!$O$221,'Budget vs Actual'!#REF!,'Budget vs Actual'!#REF!,'Budget vs Actual'!#REF!,'Budget vs Actual'!#REF!,'Budget vs Actual'!#REF!,'Budget vs Actual'!#REF!,'Budget vs Actual'!#REF!,'Budget vs Actual'!#REF!,'Budget vs Actual'!#REF!,'Budget vs Actual'!#REF!,'Budget vs Actual'!$K$222</definedName>
    <definedName name="QB_FORMULA_192" localSheetId="0" hidden="1">'Budget vs Actual'!$M$222,'Budget vs Actual'!$O$222,'Budget vs Actual'!#REF!,'Budget vs Actual'!#REF!,'Budget vs Actual'!#REF!,'Budget vs Actual'!#REF!,'Budget vs Actual'!#REF!,'Budget vs Actual'!#REF!,'Budget vs Actual'!#REF!,'Budget vs Actual'!#REF!,'Budget vs Actual'!#REF!,'Budget vs Actual'!#REF!,'Budget vs Actual'!$K$223,'Budget vs Actual'!$M$223,'Budget vs Actual'!$O$223,'Budget vs Actual'!#REF!</definedName>
    <definedName name="QB_FORMULA_193" localSheetId="0" hidden="1">'Budget vs Actual'!#REF!,'Budget vs Actual'!#REF!,'Budget vs Actual'!#REF!,'Budget vs Actual'!#REF!,'Budget vs Actual'!#REF!,'Budget vs Actual'!#REF!,'Budget vs Actual'!#REF!,'Budget vs Actual'!#REF!,'Budget vs Actual'!#REF!,'Budget vs Actual'!$K$224,'Budget vs Actual'!$M$224,'Budget vs Actual'!$O$224,'Budget vs Actual'!#REF!,'Budget vs Actual'!#REF!,'Budget vs Actual'!#REF!,'Budget vs Actual'!#REF!</definedName>
    <definedName name="QB_FORMULA_19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Actual'!$K$225,'Budget vs Actual'!$M$225,'Budget vs Actual'!$O$225,'Budget vs Actual'!#REF!,'Budget vs Actual'!#REF!,'Budget vs Actual'!#REF!</definedName>
    <definedName name="QB_FORMULA_196" localSheetId="0" hidden="1">'Budget vs Actual'!#REF!,'Budget vs Actual'!#REF!,'Budget vs Actual'!#REF!,'Budget vs Actual'!#REF!,'Budget vs Actual'!#REF!,'Budget vs Actual'!#REF!,'Budget vs Actual'!#REF!,'Budget vs Actual'!$K$227,'Budget vs Actual'!$M$227,'Budget vs Actual'!$O$227,'Budget vs Actual'!#REF!,'Budget vs Actual'!#REF!,'Budget vs Actual'!#REF!,'Budget vs Actual'!#REF!,'Budget vs Actual'!#REF!,'Budget vs Actual'!#REF!</definedName>
    <definedName name="QB_FORMULA_197" localSheetId="0" hidden="1">'Budget vs Actual'!#REF!,'Budget vs Actual'!#REF!,'Budget vs Actual'!#REF!,'Budget vs Actual'!#REF!,'Budget vs Actual'!$K$228,'Budget vs Actual'!$M$228,'Budget vs Actual'!$O$228,'Budget vs Actual'!#REF!,'Budget vs Actual'!#REF!,'Budget vs Actual'!#REF!,'Budget vs Actual'!#REF!,'Budget vs Actual'!#REF!,'Budget vs Actual'!#REF!,'Budget vs Actual'!#REF!,'Budget vs Actual'!#REF!,'Budget vs Actual'!#REF!</definedName>
    <definedName name="QB_FORMULA_198" localSheetId="0" hidden="1">'Budget vs Actual'!#REF!,'Budget vs Actual'!$K$229,'Budget vs Actual'!$M$229,'Budget vs Actual'!$O$229,'Budget vs Actual'!$K$230,'Budget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" localSheetId="0" hidden="1">'Budget vs Actual'!#REF!,'Budget vs Actual'!#REF!,'Budget vs Actual'!#REF!,'Budget vs Actual'!#REF!,'Budget vs Actual'!$K$27,'Budget vs Actual'!$M$27,'Budget vs Actual'!$O$27,'Budget vs Actual'!#REF!,'Budget vs Actual'!#REF!,'Budget vs Actual'!#REF!,'Budget vs Actual'!#REF!,'Budget vs Actual'!#REF!,'Budget vs Actual'!#REF!,'Budget vs Actual'!#REF!,'Budget vs Actual'!#REF!,'Budget vs Actual'!#REF!</definedName>
    <definedName name="QB_FORMULA_200" localSheetId="0" hidden="1">'Budget vs Actual'!#REF!,'Budget vs Actual'!#REF!,'Budget vs Actual'!#REF!,'Budget vs Actual'!$K$231,'Budget vs Actual'!$M$231,'Budget vs Actual'!$O$231,'Budget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1" localSheetId="0" hidden="1">'Budget vs Actual'!$K$233,'Budget vs Actual'!$M$233,'Budget vs Actual'!$O$233,'Budget vs Actual'!#REF!,'Budget vs Actual'!#REF!,'Budget vs Actual'!#REF!,'Budget vs Actual'!#REF!,'Budget vs Actual'!#REF!,'Budget vs Actual'!#REF!,'Budget vs Actual'!#REF!,'Budget vs Actual'!#REF!,'Budget vs Actual'!#REF!,'Budget vs Actual'!#REF!,'Budget vs Actual'!$K$234,'Budget vs Actual'!$M$234,'Budget vs Actual'!$O$234</definedName>
    <definedName name="QB_FORMULA_20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Actual'!$K$235,'Budget vs Actual'!$M$235,'Budget vs Actual'!$O$235,'Budget vs Actual'!#REF!,'Budget vs Actual'!#REF!,'Budget vs Actual'!#REF!</definedName>
    <definedName name="QB_FORMULA_20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Actual'!$K$236,'Budget vs Actual'!$M$236,'Budget vs Actual'!$O$236,'Budget vs Actual'!#REF!,'Budget vs Actual'!#REF!</definedName>
    <definedName name="QB_FORMULA_205" localSheetId="0" hidden="1">'Budget vs Actual'!#REF!,'Budget vs Actual'!#REF!,'Budget vs Actual'!#REF!,'Budget vs Actual'!#REF!,'Budget vs Actual'!#REF!,'Budget vs Actual'!#REF!,'Budget vs Actual'!#REF!,'Budget vs Actual'!#REF!,'Budget vs Actual'!$K$238,'Budget vs Actual'!$M$238,'Budget vs Actual'!$O$238,'Budget vs Actual'!#REF!,'Budget vs Actual'!#REF!,'Budget vs Actual'!#REF!,'Budget vs Actual'!#REF!,'Budget vs Actual'!#REF!</definedName>
    <definedName name="QB_FORMULA_206" localSheetId="0" hidden="1">'Budget vs Actual'!#REF!,'Budget vs Actual'!#REF!,'Budget vs Actual'!#REF!,'Budget vs Actual'!#REF!,'Budget vs Actual'!#REF!,'Budget vs Actual'!$K$239,'Budget vs Actual'!$M$239,'Budget vs Actual'!$O$239,'Budget vs Actual'!#REF!,'Budget vs Actual'!#REF!,'Budget vs Actual'!#REF!,'Budget vs Actual'!#REF!,'Budget vs Actual'!#REF!,'Budget vs Actual'!#REF!,'Budget vs Actual'!#REF!,'Budget vs Actual'!#REF!</definedName>
    <definedName name="QB_FORMULA_207" localSheetId="0" hidden="1">'Budget vs Actual'!#REF!,'Budget vs Actual'!#REF!,'Budget vs Actual'!$K$240,'Budget vs Actual'!$M$240,'Budget vs Actual'!$O$240,'Budget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9" localSheetId="0" hidden="1">'Budget vs Actual'!#REF!,'Budget vs Actual'!#REF!,'Budget vs Actual'!#REF!,'Budget vs Actual'!$K$241,'Budget vs Actual'!$M$241,'Budget vs Actual'!$O$241,'Budget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" localSheetId="0" hidden="1">'Budget vs Actual'!#REF!,'Budget vs Actual'!$K$28,'Budget vs Actual'!$M$28,'Budget vs Actual'!$O$28,'Budget vs Actual'!#REF!,'Budget vs Actual'!#REF!,'Budget vs Actual'!#REF!,'Budget vs Actual'!#REF!,'Budget vs Actual'!#REF!,'Budget vs Actual'!#REF!,'Budget vs Actual'!#REF!,'Budget vs Actual'!#REF!,'Budget vs Actual'!#REF!,'Budget vs Actual'!#REF!,'Budget vs Actual'!$K$30,'Budget vs Actual'!$M$30</definedName>
    <definedName name="QB_FORMULA_21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1" localSheetId="0" hidden="1">'Budget vs Actual'!#REF!,'Budget vs Actual'!#REF!,'Budget vs Actual'!#REF!,'Budget vs Actual'!#REF!,'Budget vs Actual'!$K$242,'Budget vs Actual'!$M$242,'Budget vs Actual'!$O$242,'Budget vs Actual'!#REF!,'Budget vs Actual'!#REF!,'Budget vs Actual'!#REF!,'Budget vs Actual'!#REF!,'Budget vs Actual'!#REF!,'Budget vs Actual'!#REF!,'Budget vs Actual'!#REF!,'Budget vs Actual'!#REF!,'Budget vs Actual'!#REF!</definedName>
    <definedName name="QB_FORMULA_21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3" localSheetId="0" hidden="1">'Budget vs Actual'!#REF!,'Budget vs Actual'!#REF!,'Budget vs Actual'!#REF!,'Budget vs Actual'!#REF!,'Budget vs Actual'!#REF!,'Budget vs Actual'!$K$243,'Budget vs Actual'!$M$243,'Budget vs Actual'!$O$243,'Budget vs Actual'!#REF!,'Budget vs Actual'!#REF!,'Budget vs Actual'!#REF!,'Budget vs Actual'!#REF!,'Budget vs Actual'!#REF!,'Budget vs Actual'!#REF!,'Budget vs Actual'!#REF!,'Budget vs Actual'!#REF!</definedName>
    <definedName name="QB_FORMULA_21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5" localSheetId="0" hidden="1">'Budget vs Actual'!#REF!,'Budget vs Actual'!#REF!,'Budget vs Actual'!#REF!,'Budget vs Actual'!#REF!,'Budget vs Actual'!#REF!,'Budget vs Actual'!#REF!,'Budget vs Actual'!$K$244,'Budget vs Actual'!$M$244,'Budget vs Actual'!$O$244,'Budget vs Actual'!#REF!,'Budget vs Actual'!#REF!,'Budget vs Actual'!#REF!,'Budget vs Actual'!#REF!,'Budget vs Actual'!#REF!,'Budget vs Actual'!#REF!,'Budget vs Actual'!#REF!</definedName>
    <definedName name="QB_FORMULA_2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2" localSheetId="0" hidden="1">'Budget vs Actual'!$O$30,'Budget vs Actual'!#REF!,'Budget vs Actual'!#REF!,'Budget vs Actual'!#REF!,'Budget vs Actual'!#REF!,'Budget vs Actual'!#REF!,'Budget vs Actual'!#REF!,'Budget vs Actual'!#REF!,'Budget vs Actual'!#REF!,'Budget vs Actual'!#REF!,'Budget vs Actual'!#REF!,'Budget vs Actual'!$K$31,'Budget vs Actual'!$M$31,'Budget vs Actual'!$O$31,'Budget vs Actual'!#REF!,'Budget vs Actual'!#REF!</definedName>
    <definedName name="QB_FORMULA_23" localSheetId="0" hidden="1">'Budget vs Actual'!#REF!,'Budget vs Actual'!#REF!,'Budget vs Actual'!#REF!,'Budget vs Actual'!#REF!,'Budget vs Actual'!#REF!,'Budget vs Actual'!#REF!,'Budget vs Actual'!#REF!,'Budget vs Actual'!#REF!,'Budget vs Actual'!$K$32,'Budget vs Actual'!$M$32,'Budget vs Actual'!$O$32,'Budget vs Actual'!#REF!,'Budget vs Actual'!#REF!,'Budget vs Actual'!#REF!,'Budget vs Actual'!#REF!,'Budget vs Actual'!#REF!</definedName>
    <definedName name="QB_FORMULA_2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5" localSheetId="0" hidden="1">'Budget vs Actual'!#REF!,'Budget vs Actual'!#REF!,'Budget vs Actual'!#REF!,'Budget vs Actual'!#REF!,'Budget vs Actual'!#REF!,'Budget vs Actual'!#REF!,'Budget vs Actual'!#REF!,'Budget vs Actual'!#REF!,'Budget vs Actual'!#REF!,'Budget vs Actual'!$K$33,'Budget vs Actual'!$M$33,'Budget vs Actual'!$O$33,'Budget vs Actual'!#REF!,'Budget vs Actual'!#REF!,'Budget vs Actual'!#REF!,'Budget vs Actual'!#REF!</definedName>
    <definedName name="QB_FORMULA_26" localSheetId="0" hidden="1">'Budget vs Actual'!#REF!,'Budget vs Actual'!#REF!,'Budget vs Actual'!#REF!,'Budget vs Actual'!#REF!,'Budget vs Actual'!#REF!,'Budget vs Actual'!#REF!,'Budget vs Actual'!$K$34,'Budget vs Actual'!$M$34,'Budget vs Actual'!$O$34,'Budget vs Actual'!#REF!,'Budget vs Actual'!#REF!,'Budget vs Actual'!#REF!,'Budget vs Actual'!#REF!,'Budget vs Actual'!#REF!,'Budget vs Actual'!#REF!,'Budget vs Actual'!#REF!</definedName>
    <definedName name="QB_FORMULA_27" localSheetId="0" hidden="1">'Budget vs Actual'!#REF!,'Budget vs Actual'!#REF!,'Budget vs Actual'!#REF!,'Budget vs Actual'!$K$35,'Budget vs Actual'!$M$35,'Budget vs Actual'!$O$35,'Budget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8" localSheetId="0" hidden="1">'Budget vs Actual'!$K$36,'Budget vs Actual'!$M$36,'Budget vs Actual'!$O$36,'Budget vs Actual'!#REF!,'Budget vs Actual'!#REF!,'Budget vs Actual'!#REF!,'Budget vs Actual'!#REF!,'Budget vs Actual'!#REF!,'Budget vs Actual'!#REF!,'Budget vs Actual'!#REF!,'Budget vs Actual'!#REF!,'Budget vs Actual'!#REF!,'Budget vs Actual'!#REF!,'Budget vs Actual'!$K$37,'Budget vs Actual'!$M$37,'Budget vs Actual'!$O$37</definedName>
    <definedName name="QB_FORMULA_2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" localSheetId="0" hidden="1">'Budget vs Actual'!#REF!,'Budget vs Actual'!#REF!,'Budget vs Actual'!#REF!,'Budget vs Actual'!#REF!,'Budget vs Actual'!#REF!,'Budget vs Actual'!#REF!,'Budget vs Actual'!#REF!,'Budget vs Actual'!#REF!,'Budget vs Actual'!$K$7,'Budget vs Actual'!$M$7,'Budget vs Actual'!$O$7,'Budget vs Actual'!#REF!,'Budget vs Actual'!#REF!,'Budget vs Actual'!#REF!,'Budget vs Actual'!#REF!,'Budget vs Actual'!#REF!</definedName>
    <definedName name="QB_FORMULA_3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Actual'!$K$38,'Budget vs Actual'!$M$38</definedName>
    <definedName name="QB_FORMULA_31" localSheetId="0" hidden="1">'Budget vs Actual'!$O$38,'Budget vs Actual'!#REF!,'Budget vs Actual'!#REF!,'Budget vs Actual'!#REF!,'Budget vs Actual'!#REF!,'Budget vs Actual'!#REF!,'Budget vs Actual'!#REF!,'Budget vs Actual'!#REF!,'Budget vs Actual'!#REF!,'Budget vs Actual'!#REF!,'Budget vs Actual'!#REF!,'Budget vs Actual'!$K$40,'Budget vs Actual'!$M$40,'Budget vs Actual'!$O$40,'Budget vs Actual'!#REF!,'Budget vs Actual'!#REF!</definedName>
    <definedName name="QB_FORMULA_32" localSheetId="0" hidden="1">'Budget vs Actual'!#REF!,'Budget vs Actual'!#REF!,'Budget vs Actual'!#REF!,'Budget vs Actual'!#REF!,'Budget vs Actual'!#REF!,'Budget vs Actual'!#REF!,'Budget vs Actual'!#REF!,'Budget vs Actual'!#REF!,'Budget vs Actual'!$K$41,'Budget vs Actual'!$M$41,'Budget vs Actual'!$O$41,'Budget vs Actual'!#REF!,'Budget vs Actual'!#REF!,'Budget vs Actual'!#REF!,'Budget vs Actual'!#REF!,'Budget vs Actual'!#REF!</definedName>
    <definedName name="QB_FORMULA_33" localSheetId="0" hidden="1">'Budget vs Actual'!#REF!,'Budget vs Actual'!#REF!,'Budget vs Actual'!#REF!,'Budget vs Actual'!#REF!,'Budget vs Actual'!#REF!,'Budget vs Actual'!$K$42,'Budget vs Actual'!$M$42,'Budget vs Actual'!$O$42,'Budget vs Actual'!#REF!,'Budget vs Actual'!#REF!,'Budget vs Actual'!#REF!,'Budget vs Actual'!#REF!,'Budget vs Actual'!#REF!,'Budget vs Actual'!#REF!,'Budget vs Actual'!#REF!,'Budget vs Actual'!#REF!</definedName>
    <definedName name="QB_FORMULA_3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5" localSheetId="0" hidden="1">'Budget vs Actual'!#REF!,'Budget vs Actual'!#REF!,'Budget vs Actual'!#REF!,'Budget vs Actual'!#REF!,'Budget vs Actual'!#REF!,'Budget vs Actual'!#REF!,'Budget vs Actual'!$K$43,'Budget vs Actual'!$M$43,'Budget vs Actual'!$O$43,'Budget vs Actual'!#REF!,'Budget vs Actual'!#REF!,'Budget vs Actual'!#REF!,'Budget vs Actual'!#REF!,'Budget vs Actual'!#REF!,'Budget vs Actual'!#REF!,'Budget vs Actual'!#REF!</definedName>
    <definedName name="QB_FORMULA_36" localSheetId="0" hidden="1">'Budget vs Actual'!#REF!,'Budget vs Actual'!#REF!,'Budget vs Actual'!#REF!,'Budget vs Actual'!$K$46,'Budget vs Actual'!$M$46,'Budget vs Actual'!$O$46,'Budget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7" localSheetId="0" hidden="1">'Budget vs Actual'!$K$47,'Budget vs Actual'!$M$47,'Budget vs Actual'!$O$47,'Budget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9" localSheetId="0" hidden="1">'Budget vs Actual'!#REF!,'Budget vs Actual'!$K$48,'Budget vs Actual'!$M$48,'Budget vs Actual'!$O$48,'Budget vs Actual'!#REF!,'Budget vs Actual'!#REF!,'Budget vs Actual'!#REF!,'Budget vs Actual'!#REF!,'Budget vs Actual'!#REF!,'Budget vs Actual'!#REF!,'Budget vs Actual'!#REF!,'Budget vs Actual'!#REF!,'Budget vs Actual'!#REF!,'Budget vs Actual'!#REF!,'Budget vs Actual'!$K$50,'Budget vs Actual'!$M$50</definedName>
    <definedName name="QB_FORMULA_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0" localSheetId="0" hidden="1">'Budget vs Actual'!$O$50,'Budget vs Actual'!#REF!,'Budget vs Actual'!#REF!,'Budget vs Actual'!#REF!,'Budget vs Actual'!#REF!,'Budget vs Actual'!#REF!,'Budget vs Actual'!#REF!,'Budget vs Actual'!#REF!,'Budget vs Actual'!#REF!,'Budget vs Actual'!#REF!,'Budget vs Actual'!#REF!,'Budget vs Actual'!$K$51,'Budget vs Actual'!$M$51,'Budget vs Actual'!$O$51,'Budget vs Actual'!#REF!,'Budget vs Actual'!#REF!</definedName>
    <definedName name="QB_FORMULA_41" localSheetId="0" hidden="1">'Budget vs Actual'!#REF!,'Budget vs Actual'!#REF!,'Budget vs Actual'!#REF!,'Budget vs Actual'!#REF!,'Budget vs Actual'!#REF!,'Budget vs Actual'!#REF!,'Budget vs Actual'!#REF!,'Budget vs Actual'!#REF!,'Budget vs Actual'!$K$52,'Budget vs Actual'!$M$52,'Budget vs Actual'!$O$52,'Budget vs Actual'!#REF!,'Budget vs Actual'!#REF!,'Budget vs Actual'!#REF!,'Budget vs Actual'!#REF!,'Budget vs Actual'!#REF!</definedName>
    <definedName name="QB_FORMULA_42" localSheetId="0" hidden="1">'Budget vs Actual'!#REF!,'Budget vs Actual'!#REF!,'Budget vs Actual'!#REF!,'Budget vs Actual'!#REF!,'Budget vs Actual'!#REF!,'Budget vs Actual'!$K$53,'Budget vs Actual'!$M$53,'Budget vs Actual'!$O$53,'Budget vs Actual'!#REF!,'Budget vs Actual'!#REF!,'Budget vs Actual'!#REF!,'Budget vs Actual'!#REF!,'Budget vs Actual'!#REF!,'Budget vs Actual'!#REF!,'Budget vs Actual'!#REF!,'Budget vs Actual'!#REF!</definedName>
    <definedName name="QB_FORMULA_4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4" localSheetId="0" hidden="1">'Budget vs Actual'!#REF!,'Budget vs Actual'!#REF!,'Budget vs Actual'!#REF!,'Budget vs Actual'!#REF!,'Budget vs Actual'!#REF!,'Budget vs Actual'!#REF!,'Budget vs Actual'!$K$54,'Budget vs Actual'!$M$54,'Budget vs Actual'!$O$54,'Budget vs Actual'!#REF!,'Budget vs Actual'!#REF!,'Budget vs Actual'!#REF!,'Budget vs Actual'!#REF!,'Budget vs Actual'!#REF!,'Budget vs Actual'!#REF!,'Budget vs Actual'!#REF!</definedName>
    <definedName name="QB_FORMULA_45" localSheetId="0" hidden="1">'Budget vs Actual'!#REF!,'Budget vs Actual'!#REF!,'Budget vs Actual'!#REF!,'Budget vs Actual'!$K$56,'Budget vs Actual'!$M$56,'Budget vs Actual'!$O$56,'Budget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6" localSheetId="0" hidden="1">'Budget vs Actual'!$K$57,'Budget vs Actual'!$M$57,'Budget vs Actual'!$O$57,'Budget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8" localSheetId="0" hidden="1">'Budget vs Actual'!#REF!,'Budget vs Actual'!$K$58,'Budget vs Actual'!$M$58,'Budget vs Actual'!$O$58,'Budget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" localSheetId="0" hidden="1">'Budget vs Actual'!#REF!,'Budget vs Actual'!#REF!,'Budget vs Actual'!#REF!,'Budget vs Actual'!#REF!,'Budget vs Actual'!#REF!,'Budget vs Actual'!#REF!,'Budget vs Actual'!#REF!,'Budget vs Actual'!#REF!,'Budget vs Actual'!#REF!,'Budget vs Actual'!$K$8,'Budget vs Actual'!$M$8,'Budget vs Actual'!$O$8,'Budget vs Actual'!#REF!,'Budget vs Actual'!#REF!,'Budget vs Actual'!#REF!,'Budget vs Actual'!#REF!</definedName>
    <definedName name="QB_FORMULA_50" localSheetId="0" hidden="1">'Budget vs Actual'!#REF!,'Budget vs Actual'!#REF!,'Budget vs Actual'!$K$59,'Budget vs Actual'!$M$59,'Budget vs Actual'!$O$59,'Budget vs Actual'!#REF!,'Budget vs Actual'!#REF!,'Budget vs Actual'!#REF!,'Budget vs Actual'!#REF!,'Budget vs Actual'!#REF!,'Budget vs Actual'!#REF!,'Budget vs Actual'!#REF!,'Budget vs Actual'!#REF!,'Budget vs Actual'!#REF!,'Budget vs Actual'!#REF!,'Budget vs Actual'!$K$61</definedName>
    <definedName name="QB_FORMULA_51" localSheetId="0" hidden="1">'Budget vs Actual'!$M$61,'Budget vs Actual'!$O$61,'Budget vs Actual'!#REF!,'Budget vs Actual'!#REF!,'Budget vs Actual'!#REF!,'Budget vs Actual'!#REF!,'Budget vs Actual'!#REF!,'Budget vs Actual'!#REF!,'Budget vs Actual'!#REF!,'Budget vs Actual'!#REF!,'Budget vs Actual'!#REF!,'Budget vs Actual'!#REF!,'Budget vs Actual'!$K$62,'Budget vs Actual'!$M$62,'Budget vs Actual'!$O$62,'Budget vs Actual'!#REF!</definedName>
    <definedName name="QB_FORMULA_52" localSheetId="0" hidden="1">'Budget vs Actual'!#REF!,'Budget vs Actual'!#REF!,'Budget vs Actual'!#REF!,'Budget vs Actual'!#REF!,'Budget vs Actual'!#REF!,'Budget vs Actual'!#REF!,'Budget vs Actual'!#REF!,'Budget vs Actual'!#REF!,'Budget vs Actual'!#REF!,'Budget vs Actual'!$K$63,'Budget vs Actual'!$M$63,'Budget vs Actual'!$O$63,'Budget vs Actual'!#REF!,'Budget vs Actual'!#REF!,'Budget vs Actual'!#REF!,'Budget vs Actual'!#REF!</definedName>
    <definedName name="QB_FORMULA_53" localSheetId="0" hidden="1">'Budget vs Actual'!#REF!,'Budget vs Actual'!#REF!,'Budget vs Actual'!#REF!,'Budget vs Actual'!#REF!,'Budget vs Actual'!#REF!,'Budget vs Actual'!#REF!,'Budget vs Actual'!$K$64,'Budget vs Actual'!$M$64,'Budget vs Actual'!$O$64,'Budget vs Actual'!#REF!,'Budget vs Actual'!#REF!,'Budget vs Actual'!#REF!,'Budget vs Actual'!#REF!,'Budget vs Actual'!#REF!,'Budget vs Actual'!#REF!,'Budget vs Actual'!#REF!</definedName>
    <definedName name="QB_FORMULA_54" localSheetId="0" hidden="1">'Budget vs Actual'!#REF!,'Budget vs Actual'!#REF!,'Budget vs Actual'!#REF!,'Budget vs Actual'!$K$65,'Budget vs Actual'!$M$65,'Budget vs Actual'!$O$65,'Budget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5" localSheetId="0" hidden="1">'Budget vs Actual'!$K$67,'Budget vs Actual'!$M$67,'Budget vs Actual'!$O$67,'Budget vs Actual'!#REF!,'Budget vs Actual'!#REF!,'Budget vs Actual'!#REF!,'Budget vs Actual'!#REF!,'Budget vs Actual'!#REF!,'Budget vs Actual'!#REF!,'Budget vs Actual'!#REF!,'Budget vs Actual'!#REF!,'Budget vs Actual'!#REF!,'Budget vs Actual'!#REF!,'Budget vs Actual'!$K$68,'Budget vs Actual'!$M$68,'Budget vs Actual'!$O$68</definedName>
    <definedName name="QB_FORMULA_5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Actual'!$K$69,'Budget vs Actual'!$M$69,'Budget vs Actual'!$O$69,'Budget vs Actual'!#REF!,'Budget vs Actual'!#REF!,'Budget vs Actual'!#REF!</definedName>
    <definedName name="QB_FORMULA_57" localSheetId="0" hidden="1">'Budget vs Actual'!#REF!,'Budget vs Actual'!#REF!,'Budget vs Actual'!#REF!,'Budget vs Actual'!#REF!,'Budget vs Actual'!#REF!,'Budget vs Actual'!#REF!,'Budget vs Actual'!#REF!,'Budget vs Actual'!$K$70,'Budget vs Actual'!$M$70,'Budget vs Actual'!$O$70,'Budget vs Actual'!#REF!,'Budget vs Actual'!#REF!,'Budget vs Actual'!#REF!,'Budget vs Actual'!#REF!,'Budget vs Actual'!#REF!,'Budget vs Actual'!#REF!</definedName>
    <definedName name="QB_FORMULA_5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9" localSheetId="0" hidden="1">'Budget vs Actual'!#REF!,'Budget vs Actual'!#REF!,'Budget vs Actual'!#REF!,'Budget vs Actual'!#REF!,'Budget vs Actual'!#REF!,'Budget vs Actual'!#REF!,'Budget vs Actual'!#REF!,'Budget vs Actual'!#REF!,'Budget vs Actual'!$K$71,'Budget vs Actual'!$M$71,'Budget vs Actual'!$O$71,'Budget vs Actual'!#REF!,'Budget vs Actual'!#REF!,'Budget vs Actual'!#REF!,'Budget vs Actual'!#REF!,'Budget vs Actual'!#REF!</definedName>
    <definedName name="QB_FORMULA_6" localSheetId="0" hidden="1">'Budget vs Actual'!#REF!,'Budget vs Actual'!#REF!,'Budget vs Actual'!#REF!,'Budget vs Actual'!#REF!,'Budget vs Actual'!#REF!,'Budget vs Actual'!#REF!,'Budget vs Actual'!$K$11,'Budget vs Actual'!$M$11,'Budget vs Actual'!$O$11,'Budget vs Actual'!#REF!,'Budget vs Actual'!#REF!,'Budget vs Actual'!#REF!,'Budget vs Actual'!#REF!,'Budget vs Actual'!#REF!,'Budget vs Actual'!#REF!,'Budget vs Actual'!#REF!</definedName>
    <definedName name="QB_FORMULA_60" localSheetId="0" hidden="1">'Budget vs Actual'!#REF!,'Budget vs Actual'!#REF!,'Budget vs Actual'!#REF!,'Budget vs Actual'!#REF!,'Budget vs Actual'!#REF!,'Budget vs Actual'!$K$72,'Budget vs Actual'!$M$72,'Budget vs Actual'!$O$72,'Budget vs Actual'!#REF!,'Budget vs Actual'!#REF!,'Budget vs Actual'!#REF!,'Budget vs Actual'!#REF!,'Budget vs Actual'!#REF!,'Budget vs Actual'!#REF!,'Budget vs Actual'!#REF!,'Budget vs Actual'!#REF!</definedName>
    <definedName name="QB_FORMULA_61" localSheetId="0" hidden="1">'Budget vs Actual'!#REF!,'Budget vs Actual'!#REF!,'Budget vs Actual'!$K$73,'Budget vs Actual'!$M$73,'Budget vs Actual'!$O$73,'Budget vs Actual'!#REF!,'Budget vs Actual'!#REF!,'Budget vs Actual'!#REF!,'Budget vs Actual'!#REF!,'Budget vs Actual'!#REF!,'Budget vs Actual'!#REF!,'Budget vs Actual'!#REF!,'Budget vs Actual'!#REF!,'Budget vs Actual'!#REF!,'Budget vs Actual'!#REF!,'Budget vs Actual'!$K$74</definedName>
    <definedName name="QB_FORMULA_62" localSheetId="0" hidden="1">'Budget vs Actual'!$M$74,'Budget vs Actual'!$O$74,'Budget vs Actual'!#REF!,'Budget vs Actual'!#REF!,'Budget vs Actual'!#REF!,'Budget vs Actual'!#REF!,'Budget vs Actual'!#REF!,'Budget vs Actual'!#REF!,'Budget vs Actual'!#REF!,'Budget vs Actual'!#REF!,'Budget vs Actual'!#REF!,'Budget vs Actual'!#REF!,'Budget vs Actual'!$K$75,'Budget vs Actual'!$M$75,'Budget vs Actual'!$O$75,'Budget vs Actual'!#REF!</definedName>
    <definedName name="QB_FORMULA_6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Actual'!$K$76,'Budget vs Actual'!$M$76,'Budget vs Actual'!$O$76</definedName>
    <definedName name="QB_FORMULA_6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Actual'!$K$79,'Budget vs Actual'!$M$79,'Budget vs Actual'!$O$79,'Budget vs Actual'!#REF!,'Budget vs Actual'!#REF!,'Budget vs Actual'!#REF!</definedName>
    <definedName name="QB_FORMULA_66" localSheetId="0" hidden="1">'Budget vs Actual'!#REF!,'Budget vs Actual'!#REF!,'Budget vs Actual'!#REF!,'Budget vs Actual'!#REF!,'Budget vs Actual'!#REF!,'Budget vs Actual'!#REF!,'Budget vs Actual'!#REF!,'Budget vs Actual'!$K$80,'Budget vs Actual'!$M$80,'Budget vs Actual'!$O$80,'Budget vs Actual'!#REF!,'Budget vs Actual'!#REF!,'Budget vs Actual'!#REF!,'Budget vs Actual'!#REF!,'Budget vs Actual'!#REF!,'Budget vs Actual'!#REF!</definedName>
    <definedName name="QB_FORMULA_67" localSheetId="0" hidden="1">'Budget vs Actual'!#REF!,'Budget vs Actual'!#REF!,'Budget vs Actual'!#REF!,'Budget vs Actual'!#REF!,'Budget vs Actual'!$K$81,'Budget vs Actual'!$M$81,'Budget vs Actual'!$O$81,'Budget vs Actual'!#REF!,'Budget vs Actual'!#REF!,'Budget vs Actual'!#REF!,'Budget vs Actual'!#REF!,'Budget vs Actual'!#REF!,'Budget vs Actual'!#REF!,'Budget vs Actual'!#REF!,'Budget vs Actual'!#REF!,'Budget vs Actual'!#REF!</definedName>
    <definedName name="QB_FORMULA_6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9" localSheetId="0" hidden="1">'Budget vs Actual'!#REF!,'Budget vs Actual'!#REF!,'Budget vs Actual'!#REF!,'Budget vs Actual'!#REF!,'Budget vs Actual'!#REF!,'Budget vs Actual'!$K$82,'Budget vs Actual'!$M$82,'Budget vs Actual'!$O$82,'Budget vs Actual'!#REF!,'Budget vs Actual'!#REF!,'Budget vs Actual'!#REF!,'Budget vs Actual'!#REF!,'Budget vs Actual'!#REF!,'Budget vs Actual'!#REF!,'Budget vs Actual'!#REF!,'Budget vs Actual'!#REF!</definedName>
    <definedName name="QB_FORMULA_7" localSheetId="0" hidden="1">'Budget vs Actual'!#REF!,'Budget vs Actual'!#REF!,'Budget vs Actual'!#REF!,'Budget vs Actual'!$K$12,'Budget vs Actual'!$M$12,'Budget vs Actual'!$O$12,'Budget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0" localSheetId="0" hidden="1">'Budget vs Actual'!#REF!,'Budget vs Actual'!#REF!,'Budget vs Actual'!$K$84,'Budget vs Actual'!$M$84,'Budget vs Actual'!$O$84,'Budget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2" localSheetId="0" hidden="1">'Budget vs Actual'!#REF!,'Budget vs Actual'!#REF!,'Budget vs Actual'!#REF!,'Budget vs Actual'!$K$85,'Budget vs Actual'!$M$85,'Budget vs Actual'!$O$85,'Budget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3" localSheetId="0" hidden="1">'Budget vs Actual'!$K$87,'Budget vs Actual'!$M$87,'Budget vs Actual'!$O$87,'Budget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5" localSheetId="0" hidden="1">'Budget vs Actual'!#REF!,'Budget vs Actual'!$K$88,'Budget vs Actual'!$M$88,'Budget vs Actual'!$O$88,'Budget vs Actual'!#REF!,'Budget vs Actual'!#REF!,'Budget vs Actual'!#REF!,'Budget vs Actual'!#REF!,'Budget vs Actual'!#REF!,'Budget vs Actual'!#REF!,'Budget vs Actual'!#REF!,'Budget vs Actual'!#REF!,'Budget vs Actual'!#REF!,'Budget vs Actual'!#REF!,'Budget vs Actual'!$K$90,'Budget vs Actual'!$M$90</definedName>
    <definedName name="QB_FORMULA_76" localSheetId="0" hidden="1">'Budget vs Actual'!$O$90,'Budget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Actual'!$K$91</definedName>
    <definedName name="QB_FORMULA_78" localSheetId="0" hidden="1">'Budget vs Actual'!$M$91,'Budget vs Actual'!$O$91,'Budget vs Actual'!#REF!,'Budget vs Actual'!#REF!,'Budget vs Actual'!#REF!,'Budget vs Actual'!#REF!,'Budget vs Actual'!#REF!,'Budget vs Actual'!#REF!,'Budget vs Actual'!#REF!,'Budget vs Actual'!#REF!,'Budget vs Actual'!#REF!,'Budget vs Actual'!#REF!,'Budget vs Actual'!$K$94,'Budget vs Actual'!$M$94,'Budget vs Actual'!$O$94,'Budget vs Actual'!#REF!</definedName>
    <definedName name="QB_FORMULA_7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" localSheetId="0" hidden="1">'Budget vs Actual'!$K$13,'Budget vs Actual'!$M$13,'Budget vs Actual'!$O$13,'Budget vs Actual'!#REF!,'Budget vs Actual'!#REF!,'Budget vs Actual'!#REF!,'Budget vs Actual'!#REF!,'Budget vs Actual'!#REF!,'Budget vs Actual'!#REF!,'Budget vs Actual'!#REF!,'Budget vs Actual'!#REF!,'Budget vs Actual'!#REF!,'Budget vs Actual'!#REF!,'Budget vs Actual'!$K$15,'Budget vs Actual'!$M$15,'Budget vs Actual'!$O$15</definedName>
    <definedName name="QB_FORMULA_8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Actual'!$K$95,'Budget vs Actual'!$M$95,'Budget vs Actual'!$O$95</definedName>
    <definedName name="QB_FORMULA_8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Actual'!$K$96,'Budget vs Actual'!$M$96</definedName>
    <definedName name="QB_FORMULA_83" localSheetId="0" hidden="1">'Budget vs Actual'!$O$96,'Budget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Actual'!$K$97</definedName>
    <definedName name="QB_FORMULA_85" localSheetId="0" hidden="1">'Budget vs Actual'!$M$97,'Budget vs Actual'!$O$97,'Budget vs Actual'!#REF!,'Budget vs Actual'!#REF!,'Budget vs Actual'!#REF!,'Budget vs Actual'!#REF!,'Budget vs Actual'!#REF!,'Budget vs Actual'!#REF!,'Budget vs Actual'!#REF!,'Budget vs Actual'!#REF!,'Budget vs Actual'!#REF!,'Budget vs Actual'!#REF!,'Budget vs Actual'!$K$102,'Budget vs Actual'!$M$102,'Budget vs Actual'!$O$102,'Budget vs Actual'!#REF!</definedName>
    <definedName name="QB_FORMULA_86" localSheetId="0" hidden="1">'Budget vs Actual'!#REF!,'Budget vs Actual'!#REF!,'Budget vs Actual'!#REF!,'Budget vs Actual'!#REF!,'Budget vs Actual'!#REF!,'Budget vs Actual'!#REF!,'Budget vs Actual'!#REF!,'Budget vs Actual'!#REF!,'Budget vs Actual'!#REF!,'Budget vs Actual'!$K$103,'Budget vs Actual'!$M$103,'Budget vs Actual'!$O$103,'Budget vs Actual'!#REF!,'Budget vs Actual'!#REF!,'Budget vs Actual'!#REF!,'Budget vs Actual'!#REF!</definedName>
    <definedName name="QB_FORMULA_87" localSheetId="0" hidden="1">'Budget vs Actual'!#REF!,'Budget vs Actual'!#REF!,'Budget vs Actual'!#REF!,'Budget vs Actual'!#REF!,'Budget vs Actual'!#REF!,'Budget vs Actual'!#REF!,'Budget vs Actual'!$K$104,'Budget vs Actual'!$M$104,'Budget vs Actual'!$O$104,'Budget vs Actual'!#REF!,'Budget vs Actual'!#REF!,'Budget vs Actual'!#REF!,'Budget vs Actual'!#REF!,'Budget vs Actual'!#REF!,'Budget vs Actual'!#REF!,'Budget vs Actual'!#REF!</definedName>
    <definedName name="QB_FORMULA_88" localSheetId="0" hidden="1">'Budget vs Actual'!#REF!,'Budget vs Actual'!#REF!,'Budget vs Actual'!#REF!,'Budget vs Actual'!$K$105,'Budget vs Actual'!$M$105,'Budget vs Actual'!$O$105,'Budget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Actual'!$K$16,'Budget vs Actual'!$M$16,'Budget vs Actual'!$O$16,'Budget vs Actual'!#REF!,'Budget vs Actual'!#REF!,'Budget vs Actual'!#REF!</definedName>
    <definedName name="QB_FORMULA_90" localSheetId="0" hidden="1">'Budget vs Actual'!#REF!,'Budget vs Actual'!#REF!,'Budget vs Actual'!#REF!,'Budget vs Actual'!#REF!,'Budget vs Actual'!$K$106,'Budget vs Actual'!$M$106,'Budget vs Actual'!$O$106,'Budget vs Actual'!#REF!,'Budget vs Actual'!#REF!,'Budget vs Actual'!#REF!,'Budget vs Actual'!#REF!,'Budget vs Actual'!#REF!,'Budget vs Actual'!#REF!,'Budget vs Actual'!#REF!,'Budget vs Actual'!#REF!,'Budget vs Actual'!#REF!</definedName>
    <definedName name="QB_FORMULA_9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2" localSheetId="0" hidden="1">'Budget vs Actual'!#REF!,'Budget vs Actual'!#REF!,'Budget vs Actual'!#REF!,'Budget vs Actual'!#REF!,'Budget vs Actual'!#REF!,'Budget vs Actual'!$K$107,'Budget vs Actual'!$M$107,'Budget vs Actual'!$O$107,'Budget vs Actual'!#REF!,'Budget vs Actual'!#REF!,'Budget vs Actual'!#REF!,'Budget vs Actual'!#REF!,'Budget vs Actual'!#REF!,'Budget vs Actual'!#REF!,'Budget vs Actual'!#REF!,'Budget vs Actual'!#REF!</definedName>
    <definedName name="QB_FORMULA_93" localSheetId="0" hidden="1">'Budget vs Actual'!#REF!,'Budget vs Actual'!#REF!,'Budget vs Actual'!$K$110,'Budget vs Actual'!$M$110,'Budget vs Actual'!$O$110,'Budget vs Actual'!#REF!,'Budget vs Actual'!#REF!,'Budget vs Actual'!#REF!,'Budget vs Actual'!#REF!,'Budget vs Actual'!#REF!,'Budget vs Actual'!#REF!,'Budget vs Actual'!#REF!,'Budget vs Actual'!#REF!,'Budget vs Actual'!#REF!,'Budget vs Actual'!#REF!,'Budget vs Actual'!$K$111</definedName>
    <definedName name="QB_FORMULA_94" localSheetId="0" hidden="1">'Budget vs Actual'!$M$111,'Budget vs Actual'!$O$111,'Budget vs Actual'!#REF!,'Budget vs Actual'!#REF!,'Budget vs Actual'!#REF!,'Budget vs Actual'!#REF!,'Budget vs Actual'!#REF!,'Budget vs Actual'!#REF!,'Budget vs Actual'!#REF!,'Budget vs Actual'!#REF!,'Budget vs Actual'!#REF!,'Budget vs Actual'!#REF!,'Budget vs Actual'!$K$112,'Budget vs Actual'!$M$112,'Budget vs Actual'!$O$112,'Budget vs Actual'!#REF!</definedName>
    <definedName name="QB_FORMULA_95" localSheetId="0" hidden="1">'Budget vs Actual'!#REF!,'Budget vs Actual'!#REF!,'Budget vs Actual'!#REF!,'Budget vs Actual'!#REF!,'Budget vs Actual'!#REF!,'Budget vs Actual'!#REF!,'Budget vs Actual'!#REF!,'Budget vs Actual'!#REF!,'Budget vs Actual'!#REF!,'Budget vs Actual'!$K$113,'Budget vs Actual'!$M$113,'Budget vs Actual'!$O$113,'Budget vs Actual'!#REF!,'Budget vs Actual'!#REF!,'Budget vs Actual'!#REF!,'Budget vs Actual'!#REF!</definedName>
    <definedName name="QB_FORMULA_9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Actual'!$K$114,'Budget vs Actual'!$M$114,'Budget vs Actual'!$O$114,'Budget vs Actual'!#REF!,'Budget vs Actual'!#REF!,'Budget vs Actual'!#REF!</definedName>
    <definedName name="QB_FORMULA_9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Actual'!$K$115,'Budget vs Actual'!$M$115,'Budget vs Actual'!$O$115,'Budget vs Actual'!#REF!,'Budget vs Actual'!#REF!</definedName>
    <definedName name="QB_ROW_100260" localSheetId="0" hidden="1">'Budget vs Actual'!$G$67</definedName>
    <definedName name="QB_ROW_101250" localSheetId="0" hidden="1">'Budget vs Actual'!$F$61</definedName>
    <definedName name="QB_ROW_102250" localSheetId="0" hidden="1">'Budget vs Actual'!$F$64</definedName>
    <definedName name="QB_ROW_10260" localSheetId="0" hidden="1">'Budget vs Actual'!$G$15</definedName>
    <definedName name="QB_ROW_103250" localSheetId="0" hidden="1">'Budget vs Actual'!$F$40</definedName>
    <definedName name="QB_ROW_106060" localSheetId="0" hidden="1">'Budget vs Actual'!$G$191</definedName>
    <definedName name="QB_ROW_106360" localSheetId="0" hidden="1">'Budget vs Actual'!$G$194</definedName>
    <definedName name="QB_ROW_107260" localSheetId="0" hidden="1">'Budget vs Actual'!$G$130</definedName>
    <definedName name="QB_ROW_111040" localSheetId="0" hidden="1">'Budget vs Actual'!$E$98</definedName>
    <definedName name="QB_ROW_111340" localSheetId="0" hidden="1">'Budget vs Actual'!$E$156</definedName>
    <definedName name="QB_ROW_112050" localSheetId="0" hidden="1">'Budget vs Actual'!$F$99</definedName>
    <definedName name="QB_ROW_112350" localSheetId="0" hidden="1">'Budget vs Actual'!$F$125</definedName>
    <definedName name="QB_ROW_113060" localSheetId="0" hidden="1">'Budget vs Actual'!$G$108</definedName>
    <definedName name="QB_ROW_113360" localSheetId="0" hidden="1">'Budget vs Actual'!$G$115</definedName>
    <definedName name="QB_ROW_114060" localSheetId="0" hidden="1">'Budget vs Actual'!$G$116</definedName>
    <definedName name="QB_ROW_114360" localSheetId="0" hidden="1">'Budget vs Actual'!$G$124</definedName>
    <definedName name="QB_ROW_115260" localSheetId="0" hidden="1">'Budget vs Actual'!$G$128</definedName>
    <definedName name="QB_ROW_116050" localSheetId="0" hidden="1">'Budget vs Actual'!$F$126</definedName>
    <definedName name="QB_ROW_116350" localSheetId="0" hidden="1">'Budget vs Actual'!$F$134</definedName>
    <definedName name="QB_ROW_119270" localSheetId="0" hidden="1">'Budget vs Actual'!$H$143</definedName>
    <definedName name="QB_ROW_120270" localSheetId="0" hidden="1">'Budget vs Actual'!$H$146</definedName>
    <definedName name="QB_ROW_12040" localSheetId="0" hidden="1">'Budget vs Actual'!$E$10</definedName>
    <definedName name="QB_ROW_121050" localSheetId="0" hidden="1">'Budget vs Actual'!$F$135</definedName>
    <definedName name="QB_ROW_121350" localSheetId="0" hidden="1">'Budget vs Actual'!$F$155</definedName>
    <definedName name="QB_ROW_122270" localSheetId="0" hidden="1">'Budget vs Actual'!$H$145</definedName>
    <definedName name="QB_ROW_123060" localSheetId="0" hidden="1">'Budget vs Actual'!$G$148</definedName>
    <definedName name="QB_ROW_123360" localSheetId="0" hidden="1">'Budget vs Actual'!$G$154</definedName>
    <definedName name="QB_ROW_12340" localSheetId="0" hidden="1">'Budget vs Actual'!$E$38</definedName>
    <definedName name="QB_ROW_125270" localSheetId="0" hidden="1">'Budget vs Actual'!$H$153</definedName>
    <definedName name="QB_ROW_126270" localSheetId="0" hidden="1">'Budget vs Actual'!$H$149</definedName>
    <definedName name="QB_ROW_127270" localSheetId="0" hidden="1">'Budget vs Actual'!$H$152</definedName>
    <definedName name="QB_ROW_129050" localSheetId="0" hidden="1">'Budget vs Actual'!$F$78</definedName>
    <definedName name="QB_ROW_129350" localSheetId="0" hidden="1">'Budget vs Actual'!$F$82</definedName>
    <definedName name="QB_ROW_130260" localSheetId="0" hidden="1">'Budget vs Actual'!$G$79</definedName>
    <definedName name="QB_ROW_13280" localSheetId="0" hidden="1">'Budget vs Actual'!$I$122</definedName>
    <definedName name="QB_ROW_134040" localSheetId="0" hidden="1">'Budget vs Actual'!$E$169</definedName>
    <definedName name="QB_ROW_134340" localSheetId="0" hidden="1">'Budget vs Actual'!$E$197</definedName>
    <definedName name="QB_ROW_135050" localSheetId="0" hidden="1">'Budget vs Actual'!$F$186</definedName>
    <definedName name="QB_ROW_135350" localSheetId="0" hidden="1">'Budget vs Actual'!$F$195</definedName>
    <definedName name="QB_ROW_137260" localSheetId="0" hidden="1">'Budget vs Actual'!$G$190</definedName>
    <definedName name="QB_ROW_138260" localSheetId="0" hidden="1">'Budget vs Actual'!$G$176</definedName>
    <definedName name="QB_ROW_140260" localSheetId="0" hidden="1">'Budget vs Actual'!$G$178</definedName>
    <definedName name="QB_ROW_14050" localSheetId="0" hidden="1">'Budget vs Actual'!$F$19</definedName>
    <definedName name="QB_ROW_142260" localSheetId="0" hidden="1">'Budget vs Actual'!$G$179</definedName>
    <definedName name="QB_ROW_143260" localSheetId="0" hidden="1">'Budget vs Actual'!$G$177</definedName>
    <definedName name="QB_ROW_14350" localSheetId="0" hidden="1">'Budget vs Actual'!$F$25</definedName>
    <definedName name="QB_ROW_144260" localSheetId="0" hidden="1">'Budget vs Actual'!$G$175</definedName>
    <definedName name="QB_ROW_147250" localSheetId="0" hidden="1">'Budget vs Actual'!$F$170</definedName>
    <definedName name="QB_ROW_148250" localSheetId="0" hidden="1">'Budget vs Actual'!$F$173</definedName>
    <definedName name="QB_ROW_149250" localSheetId="0" hidden="1">'Budget vs Actual'!$F$185</definedName>
    <definedName name="QB_ROW_150040" localSheetId="0" hidden="1">'Budget vs Actual'!$E$214</definedName>
    <definedName name="QB_ROW_150340" localSheetId="0" hidden="1">'Budget vs Actual'!$E$242</definedName>
    <definedName name="QB_ROW_151050" localSheetId="0" hidden="1">'Budget vs Actual'!$F$226</definedName>
    <definedName name="QB_ROW_151260" localSheetId="0" hidden="1">'Budget vs Actual'!$G$230</definedName>
    <definedName name="QB_ROW_151350" localSheetId="0" hidden="1">'Budget vs Actual'!$F$231</definedName>
    <definedName name="QB_ROW_159260" localSheetId="0" hidden="1">'Budget vs Actual'!$G$228</definedName>
    <definedName name="QB_ROW_16250" localSheetId="0" hidden="1">'Budget vs Actual'!$F$28</definedName>
    <definedName name="QB_ROW_168050" localSheetId="0" hidden="1">'Budget vs Actual'!$F$232</definedName>
    <definedName name="QB_ROW_168350" localSheetId="0" hidden="1">'Budget vs Actual'!$F$236</definedName>
    <definedName name="QB_ROW_173260" localSheetId="0" hidden="1">'Budget vs Actual'!$G$234</definedName>
    <definedName name="QB_ROW_18301" localSheetId="0" hidden="1">'Budget vs Actual'!#REF!</definedName>
    <definedName name="QB_ROW_19011" localSheetId="0" hidden="1">'Budget vs Actual'!$B$3</definedName>
    <definedName name="QB_ROW_19311" localSheetId="0" hidden="1">'Budget vs Actual'!$B$244</definedName>
    <definedName name="QB_ROW_196250" localSheetId="0" hidden="1">'Budget vs Actual'!$F$11</definedName>
    <definedName name="QB_ROW_20031" localSheetId="0" hidden="1">'Budget vs Actual'!$D$4</definedName>
    <definedName name="QB_ROW_201050" localSheetId="0" hidden="1">'Budget vs Actual'!$F$174</definedName>
    <definedName name="QB_ROW_201350" localSheetId="0" hidden="1">'Budget vs Actual'!$F$180</definedName>
    <definedName name="QB_ROW_20331" localSheetId="0" hidden="1">'Budget vs Actual'!$D$7</definedName>
    <definedName name="QB_ROW_21031" localSheetId="0" hidden="1">'Budget vs Actual'!$D$9</definedName>
    <definedName name="QB_ROW_213250" localSheetId="0" hidden="1">'Budget vs Actual'!$F$199</definedName>
    <definedName name="QB_ROW_21331" localSheetId="0" hidden="1">'Budget vs Actual'!$D$243</definedName>
    <definedName name="QB_ROW_22011" localSheetId="0" hidden="1">'Budget vs Actual'!#REF!</definedName>
    <definedName name="QB_ROW_22311" localSheetId="0" hidden="1">'Budget vs Actual'!#REF!</definedName>
    <definedName name="QB_ROW_225050" localSheetId="0" hidden="1">'Budget vs Actual'!$F$92</definedName>
    <definedName name="QB_ROW_225350" localSheetId="0" hidden="1">'Budget vs Actual'!$F$96</definedName>
    <definedName name="QB_ROW_23021" localSheetId="0" hidden="1">'Budget vs Actual'!#REF!</definedName>
    <definedName name="QB_ROW_23321" localSheetId="0" hidden="1">'Budget vs Actual'!#REF!</definedName>
    <definedName name="QB_ROW_24021" localSheetId="0" hidden="1">'Budget vs Actual'!#REF!</definedName>
    <definedName name="QB_ROW_242060" localSheetId="0" hidden="1">'Budget vs Actual'!$G$93</definedName>
    <definedName name="QB_ROW_242360" localSheetId="0" hidden="1">'Budget vs Actual'!$G$95</definedName>
    <definedName name="QB_ROW_24321" localSheetId="0" hidden="1">'Budget vs Actual'!#REF!</definedName>
    <definedName name="QB_ROW_249260" localSheetId="0" hidden="1">'Budget vs Actual'!$G$131</definedName>
    <definedName name="QB_ROW_264280" localSheetId="0" hidden="1">'Budget vs Actual'!$I$120</definedName>
    <definedName name="QB_ROW_265280" localSheetId="0" hidden="1">'Budget vs Actual'!$I$118</definedName>
    <definedName name="QB_ROW_266040" localSheetId="0" hidden="1">'Budget vs Actual'!$E$157</definedName>
    <definedName name="QB_ROW_266340" localSheetId="0" hidden="1">'Budget vs Actual'!$E$168</definedName>
    <definedName name="QB_ROW_267050" localSheetId="0" hidden="1">'Budget vs Actual'!$F$164</definedName>
    <definedName name="QB_ROW_267350" localSheetId="0" hidden="1">'Budget vs Actual'!$F$167</definedName>
    <definedName name="QB_ROW_268260" localSheetId="0" hidden="1">'Budget vs Actual'!$G$165</definedName>
    <definedName name="QB_ROW_273250" localSheetId="0" hidden="1">'Budget vs Actual'!$F$41</definedName>
    <definedName name="QB_ROW_280270" localSheetId="0" hidden="1">'Budget vs Actual'!$H$192</definedName>
    <definedName name="QB_ROW_28280" localSheetId="0" hidden="1">'Budget vs Actual'!$I$121</definedName>
    <definedName name="QB_ROW_287250" localSheetId="0" hidden="1">'Budget vs Actual'!$F$26</definedName>
    <definedName name="QB_ROW_292050" localSheetId="0" hidden="1">'Budget vs Actual'!$F$237</definedName>
    <definedName name="QB_ROW_292350" localSheetId="0" hidden="1">'Budget vs Actual'!$F$241</definedName>
    <definedName name="QB_ROW_298250" localSheetId="0" hidden="1">'Budget vs Actual'!$F$196</definedName>
    <definedName name="QB_ROW_31280" localSheetId="0" hidden="1">'Budget vs Actual'!$I$119</definedName>
    <definedName name="QB_ROW_318250" localSheetId="0" hidden="1">'Budget vs Actual'!$F$13</definedName>
    <definedName name="QB_ROW_320070" localSheetId="0" hidden="1">'Budget vs Actual'!$H$109</definedName>
    <definedName name="QB_ROW_320370" localSheetId="0" hidden="1">'Budget vs Actual'!$H$114</definedName>
    <definedName name="QB_ROW_321280" localSheetId="0" hidden="1">'Budget vs Actual'!$I$110</definedName>
    <definedName name="QB_ROW_322070" localSheetId="0" hidden="1">'Budget vs Actual'!$H$117</definedName>
    <definedName name="QB_ROW_322370" localSheetId="0" hidden="1">'Budget vs Actual'!$H$123</definedName>
    <definedName name="QB_ROW_32280" localSheetId="0" hidden="1">'Budget vs Actual'!$I$112</definedName>
    <definedName name="QB_ROW_33280" localSheetId="0" hidden="1">'Budget vs Actual'!$I$113</definedName>
    <definedName name="QB_ROW_335250" localSheetId="0" hidden="1">'Budget vs Actual'!$F$37</definedName>
    <definedName name="QB_ROW_34050" localSheetId="0" hidden="1">'Budget vs Actual'!$F$14</definedName>
    <definedName name="QB_ROW_341050" localSheetId="0" hidden="1">'Budget vs Actual'!$F$83</definedName>
    <definedName name="QB_ROW_341350" localSheetId="0" hidden="1">'Budget vs Actual'!$F$85</definedName>
    <definedName name="QB_ROW_34350" localSheetId="0" hidden="1">'Budget vs Actual'!$F$18</definedName>
    <definedName name="QB_ROW_349050" localSheetId="0" hidden="1">'Budget vs Actual'!$F$215</definedName>
    <definedName name="QB_ROW_349350" localSheetId="0" hidden="1">'Budget vs Actual'!$F$225</definedName>
    <definedName name="QB_ROW_35260" localSheetId="0" hidden="1">'Budget vs Actual'!$G$23</definedName>
    <definedName name="QB_ROW_353260" localSheetId="0" hidden="1">'Budget vs Actual'!$G$22</definedName>
    <definedName name="QB_ROW_355250" localSheetId="0" hidden="1">'Budget vs Actual'!$F$211</definedName>
    <definedName name="QB_ROW_356250" localSheetId="0" hidden="1">'Budget vs Actual'!$F$208</definedName>
    <definedName name="QB_ROW_369260" localSheetId="0" hidden="1">'Budget vs Actual'!$G$160</definedName>
    <definedName name="QB_ROW_372270" localSheetId="0" hidden="1">'Budget vs Actual'!$H$94</definedName>
    <definedName name="QB_ROW_374260" localSheetId="0" hidden="1">'Budget vs Actual'!$G$240</definedName>
    <definedName name="QB_ROW_377260" localSheetId="0" hidden="1">'Budget vs Actual'!$G$229</definedName>
    <definedName name="QB_ROW_378260" localSheetId="0" hidden="1">'Budget vs Actual'!$G$233</definedName>
    <definedName name="QB_ROW_382260" localSheetId="0" hidden="1">'Budget vs Actual'!$G$223</definedName>
    <definedName name="QB_ROW_383260" localSheetId="0" hidden="1">'Budget vs Actual'!$G$220</definedName>
    <definedName name="QB_ROW_40250" localSheetId="0" hidden="1">'Budget vs Actual'!$F$35</definedName>
    <definedName name="QB_ROW_404260" localSheetId="0" hidden="1">'Budget vs Actual'!$G$47</definedName>
    <definedName name="QB_ROW_406060" localSheetId="0" hidden="1">'Budget vs Actual'!$G$142</definedName>
    <definedName name="QB_ROW_406360" localSheetId="0" hidden="1">'Budget vs Actual'!$G$147</definedName>
    <definedName name="QB_ROW_407260" localSheetId="0" hidden="1">'Budget vs Actual'!$G$238</definedName>
    <definedName name="QB_ROW_409260" localSheetId="0" hidden="1">'Budget vs Actual'!$G$227</definedName>
    <definedName name="QB_ROW_413260" localSheetId="0" hidden="1">'Budget vs Actual'!$G$235</definedName>
    <definedName name="QB_ROW_42250" localSheetId="0" hidden="1">'Budget vs Actual'!$F$34</definedName>
    <definedName name="QB_ROW_423260" localSheetId="0" hidden="1">'Budget vs Actual'!$G$239</definedName>
    <definedName name="QB_ROW_428040" localSheetId="0" hidden="1">'Budget vs Actual'!$E$39</definedName>
    <definedName name="QB_ROW_428340" localSheetId="0" hidden="1">'Budget vs Actual'!$E$43</definedName>
    <definedName name="QB_ROW_429250" localSheetId="0" hidden="1">'Budget vs Actual'!$F$75</definedName>
    <definedName name="QB_ROW_430040" localSheetId="0" hidden="1">'Budget vs Actual'!$E$77</definedName>
    <definedName name="QB_ROW_430340" localSheetId="0" hidden="1">'Budget vs Actual'!$E$97</definedName>
    <definedName name="QB_ROW_431260" localSheetId="0" hidden="1">'Budget vs Actual'!$G$84</definedName>
    <definedName name="QB_ROW_432050" localSheetId="0" hidden="1">'Budget vs Actual'!$F$181</definedName>
    <definedName name="QB_ROW_432350" localSheetId="0" hidden="1">'Budget vs Actual'!$F$184</definedName>
    <definedName name="QB_ROW_433260" localSheetId="0" hidden="1">'Budget vs Actual'!$G$221</definedName>
    <definedName name="QB_ROW_452250" localSheetId="0" hidden="1">'Budget vs Actual'!$F$171</definedName>
    <definedName name="QB_ROW_47260" localSheetId="0" hidden="1">'Budget vs Actual'!$G$159</definedName>
    <definedName name="QB_ROW_474260" localSheetId="0" hidden="1">'Budget vs Actual'!$G$16</definedName>
    <definedName name="QB_ROW_475250" localSheetId="0" hidden="1">'Budget vs Actual'!$F$65</definedName>
    <definedName name="QB_ROW_477260" localSheetId="0" hidden="1">'Budget vs Actual'!$G$80</definedName>
    <definedName name="QB_ROW_478260" localSheetId="0" hidden="1">'Budget vs Actual'!$G$81</definedName>
    <definedName name="QB_ROW_479270" localSheetId="0" hidden="1">'Budget vs Actual'!$H$144</definedName>
    <definedName name="QB_ROW_480270" localSheetId="0" hidden="1">'Budget vs Actual'!$H$151</definedName>
    <definedName name="QB_ROW_48050" localSheetId="0" hidden="1">'Budget vs Actual'!$F$158</definedName>
    <definedName name="QB_ROW_481250" localSheetId="0" hidden="1">'Budget vs Actual'!$F$172</definedName>
    <definedName name="QB_ROW_483260" localSheetId="0" hidden="1">'Budget vs Actual'!$G$222</definedName>
    <definedName name="QB_ROW_48350" localSheetId="0" hidden="1">'Budget vs Actual'!$F$163</definedName>
    <definedName name="QB_ROW_485260" localSheetId="0" hidden="1">'Budget vs Actual'!$G$161</definedName>
    <definedName name="QB_ROW_488250" localSheetId="0" hidden="1">'Budget vs Actual'!$F$212</definedName>
    <definedName name="QB_ROW_493260" localSheetId="0" hidden="1">'Budget vs Actual'!$G$20</definedName>
    <definedName name="QB_ROW_496250" localSheetId="0" hidden="1">'Budget vs Actual'!$F$74</definedName>
    <definedName name="QB_ROW_497250" localSheetId="0" hidden="1">'Budget vs Actual'!$F$72</definedName>
    <definedName name="QB_ROW_499050" localSheetId="0" hidden="1">'Budget vs Actual'!$F$89</definedName>
    <definedName name="QB_ROW_499350" localSheetId="0" hidden="1">'Budget vs Actual'!$F$91</definedName>
    <definedName name="QB_ROW_500260" localSheetId="0" hidden="1">'Budget vs Actual'!$G$90</definedName>
    <definedName name="QB_ROW_501050" localSheetId="0" hidden="1">'Budget vs Actual'!$F$86</definedName>
    <definedName name="QB_ROW_501350" localSheetId="0" hidden="1">'Budget vs Actual'!$F$88</definedName>
    <definedName name="QB_ROW_502260" localSheetId="0" hidden="1">'Budget vs Actual'!$G$189</definedName>
    <definedName name="QB_ROW_50250" localSheetId="0" hidden="1">'Budget vs Actual'!$F$36</definedName>
    <definedName name="QB_ROW_503260" localSheetId="0" hidden="1">'Budget vs Actual'!$G$224</definedName>
    <definedName name="QB_ROW_504260" localSheetId="0" hidden="1">'Budget vs Actual'!$G$87</definedName>
    <definedName name="QB_ROW_505260" localSheetId="0" hidden="1">'Budget vs Actual'!$G$166</definedName>
    <definedName name="QB_ROW_506260" localSheetId="0" hidden="1">'Budget vs Actual'!$G$216</definedName>
    <definedName name="QB_ROW_522250" localSheetId="0" hidden="1">'Budget vs Actual'!$F$42</definedName>
    <definedName name="QB_ROW_523250" localSheetId="0" hidden="1">'Budget vs Actual'!$F$63</definedName>
    <definedName name="QB_ROW_5240" localSheetId="0" hidden="1">'Budget vs Actual'!$E$5</definedName>
    <definedName name="QB_ROW_524260" localSheetId="0" hidden="1">'Budget vs Actual'!$G$68</definedName>
    <definedName name="QB_ROW_525260" localSheetId="0" hidden="1">'Budget vs Actual'!$G$217</definedName>
    <definedName name="QB_ROW_526260" localSheetId="0" hidden="1">'Budget vs Actual'!$G$219</definedName>
    <definedName name="QB_ROW_528260" localSheetId="0" hidden="1">'Budget vs Actual'!$G$187</definedName>
    <definedName name="QB_ROW_529260" localSheetId="0" hidden="1">'Budget vs Actual'!$G$182</definedName>
    <definedName name="QB_ROW_530260" localSheetId="0" hidden="1">'Budget vs Actual'!$G$132</definedName>
    <definedName name="QB_ROW_538260" localSheetId="0" hidden="1">'Budget vs Actual'!$G$183</definedName>
    <definedName name="QB_ROW_539260" localSheetId="0" hidden="1">'Budget vs Actual'!$G$21</definedName>
    <definedName name="QB_ROW_547260" localSheetId="0" hidden="1">'Budget vs Actual'!$G$127</definedName>
    <definedName name="QB_ROW_549260" localSheetId="0" hidden="1">'Budget vs Actual'!$G$70</definedName>
    <definedName name="QB_ROW_55050" localSheetId="0" hidden="1">'Budget vs Actual'!$F$49</definedName>
    <definedName name="QB_ROW_552230" localSheetId="0" hidden="1">'Budget vs Actual'!#REF!</definedName>
    <definedName name="QB_ROW_55350" localSheetId="0" hidden="1">'Budget vs Actual'!$F$54</definedName>
    <definedName name="QB_ROW_56260" localSheetId="0" hidden="1">'Budget vs Actual'!$G$52</definedName>
    <definedName name="QB_ROW_566260" localSheetId="0" hidden="1">'Budget vs Actual'!$G$188</definedName>
    <definedName name="QB_ROW_57260" localSheetId="0" hidden="1">'Budget vs Actual'!$G$53</definedName>
    <definedName name="QB_ROW_575070" localSheetId="0" hidden="1">'Budget vs Actual'!$H$101</definedName>
    <definedName name="QB_ROW_575370" localSheetId="0" hidden="1">'Budget vs Actual'!$H$106</definedName>
    <definedName name="QB_ROW_576280" localSheetId="0" hidden="1">'Budget vs Actual'!$I$102</definedName>
    <definedName name="QB_ROW_577280" localSheetId="0" hidden="1">'Budget vs Actual'!$I$104</definedName>
    <definedName name="QB_ROW_578060" localSheetId="0" hidden="1">'Budget vs Actual'!$G$100</definedName>
    <definedName name="QB_ROW_578360" localSheetId="0" hidden="1">'Budget vs Actual'!$G$107</definedName>
    <definedName name="QB_ROW_579280" localSheetId="0" hidden="1">'Budget vs Actual'!$I$103</definedName>
    <definedName name="QB_ROW_580280" localSheetId="0" hidden="1">'Budget vs Actual'!$I$105</definedName>
    <definedName name="QB_ROW_58050" localSheetId="0" hidden="1">'Budget vs Actual'!$F$29</definedName>
    <definedName name="QB_ROW_581060" localSheetId="0" hidden="1">'Budget vs Actual'!$G$136</definedName>
    <definedName name="QB_ROW_581360" localSheetId="0" hidden="1">'Budget vs Actual'!$G$141</definedName>
    <definedName name="QB_ROW_582270" localSheetId="0" hidden="1">'Budget vs Actual'!$H$137</definedName>
    <definedName name="QB_ROW_583270" localSheetId="0" hidden="1">'Budget vs Actual'!$H$138</definedName>
    <definedName name="QB_ROW_58350" localSheetId="0" hidden="1">'Budget vs Actual'!$F$33</definedName>
    <definedName name="QB_ROW_584270" localSheetId="0" hidden="1">'Budget vs Actual'!$H$139</definedName>
    <definedName name="QB_ROW_585270" localSheetId="0" hidden="1">'Budget vs Actual'!$H$140</definedName>
    <definedName name="QB_ROW_586240" localSheetId="0" hidden="1">'Budget vs Actual'!$E$6</definedName>
    <definedName name="QB_ROW_591270" localSheetId="0" hidden="1">'Budget vs Actual'!$H$150</definedName>
    <definedName name="QB_ROW_593260" localSheetId="0" hidden="1">'Budget vs Actual'!$G$129</definedName>
    <definedName name="QB_ROW_599260" localSheetId="0" hidden="1">'Budget vs Actual'!$G$46</definedName>
    <definedName name="QB_ROW_600260" localSheetId="0" hidden="1">'Budget vs Actual'!$G$218</definedName>
    <definedName name="QB_ROW_609250" localSheetId="0" hidden="1">'Budget vs Actual'!$F$12</definedName>
    <definedName name="QB_ROW_618260" localSheetId="0" hidden="1">'Budget vs Actual'!$G$133</definedName>
    <definedName name="QB_ROW_622250" localSheetId="0" hidden="1">'Budget vs Actual'!$F$210</definedName>
    <definedName name="QB_ROW_623230" localSheetId="0" hidden="1">'Budget vs Actual'!#REF!</definedName>
    <definedName name="QB_ROW_65260" localSheetId="0" hidden="1">'Budget vs Actual'!$G$30</definedName>
    <definedName name="QB_ROW_66250" localSheetId="0" hidden="1">'Budget vs Actual'!$F$27</definedName>
    <definedName name="QB_ROW_67260" localSheetId="0" hidden="1">'Budget vs Actual'!$G$31</definedName>
    <definedName name="QB_ROW_68270" localSheetId="0" hidden="1">'Budget vs Actual'!$H$193</definedName>
    <definedName name="QB_ROW_69260" localSheetId="0" hidden="1">'Budget vs Actual'!$G$32</definedName>
    <definedName name="QB_ROW_7260" localSheetId="0" hidden="1">'Budget vs Actual'!$G$17</definedName>
    <definedName name="QB_ROW_73260" localSheetId="0" hidden="1">'Budget vs Actual'!$G$24</definedName>
    <definedName name="QB_ROW_74040" localSheetId="0" hidden="1">'Budget vs Actual'!$E$44</definedName>
    <definedName name="QB_ROW_74340" localSheetId="0" hidden="1">'Budget vs Actual'!$E$59</definedName>
    <definedName name="QB_ROW_75260" localSheetId="0" hidden="1">'Budget vs Actual'!$G$50</definedName>
    <definedName name="QB_ROW_76260" localSheetId="0" hidden="1">'Budget vs Actual'!$G$51</definedName>
    <definedName name="QB_ROW_77050" localSheetId="0" hidden="1">'Budget vs Actual'!$F$55</definedName>
    <definedName name="QB_ROW_77350" localSheetId="0" hidden="1">'Budget vs Actual'!$F$58</definedName>
    <definedName name="QB_ROW_78260" localSheetId="0" hidden="1">'Budget vs Actual'!$G$56</definedName>
    <definedName name="QB_ROW_79260" localSheetId="0" hidden="1">'Budget vs Actual'!$G$57</definedName>
    <definedName name="QB_ROW_80050" localSheetId="0" hidden="1">'Budget vs Actual'!$F$45</definedName>
    <definedName name="QB_ROW_80350" localSheetId="0" hidden="1">'Budget vs Actual'!$F$48</definedName>
    <definedName name="QB_ROW_81260" localSheetId="0" hidden="1">'Budget vs Actual'!$G$162</definedName>
    <definedName name="QB_ROW_83040" localSheetId="0" hidden="1">'Budget vs Actual'!$E$198</definedName>
    <definedName name="QB_ROW_83340" localSheetId="0" hidden="1">'Budget vs Actual'!$E$213</definedName>
    <definedName name="QB_ROW_84250" localSheetId="0" hidden="1">'Budget vs Actual'!$F$201</definedName>
    <definedName name="QB_ROW_85250" localSheetId="0" hidden="1">'Budget vs Actual'!$F$200</definedName>
    <definedName name="QB_ROW_86250" localSheetId="0" hidden="1">'Budget vs Actual'!$F$209</definedName>
    <definedName name="QB_ROW_86321" localSheetId="0" hidden="1">'Budget vs Actual'!$C$8</definedName>
    <definedName name="QB_ROW_87250" localSheetId="0" hidden="1">'Budget vs Actual'!$F$202</definedName>
    <definedName name="QB_ROW_89050" localSheetId="0" hidden="1">'Budget vs Actual'!$F$204</definedName>
    <definedName name="QB_ROW_89350" localSheetId="0" hidden="1">'Budget vs Actual'!$F$207</definedName>
    <definedName name="QB_ROW_90260" localSheetId="0" hidden="1">'Budget vs Actual'!$G$205</definedName>
    <definedName name="QB_ROW_91260" localSheetId="0" hidden="1">'Budget vs Actual'!$G$206</definedName>
    <definedName name="QB_ROW_92250" localSheetId="0" hidden="1">'Budget vs Actual'!$F$203</definedName>
    <definedName name="QB_ROW_93040" localSheetId="0" hidden="1">'Budget vs Actual'!$E$60</definedName>
    <definedName name="QB_ROW_93340" localSheetId="0" hidden="1">'Budget vs Actual'!$E$76</definedName>
    <definedName name="QB_ROW_95250" localSheetId="0" hidden="1">'Budget vs Actual'!$F$73</definedName>
    <definedName name="QB_ROW_96250" localSheetId="0" hidden="1">'Budget vs Actual'!$F$62</definedName>
    <definedName name="QB_ROW_97260" localSheetId="0" hidden="1">'Budget vs Actual'!$G$69</definedName>
    <definedName name="QB_ROW_98280" localSheetId="0" hidden="1">'Budget vs Actual'!$I$111</definedName>
    <definedName name="QB_ROW_99050" localSheetId="0" hidden="1">'Budget vs Actual'!$F$66</definedName>
    <definedName name="QB_ROW_99350" localSheetId="0" hidden="1">'Budget vs Actual'!$F$71</definedName>
    <definedName name="QBCANSUPPORTUPDATE" localSheetId="0">TRUE</definedName>
    <definedName name="QBCOMPANYFILENAME" localSheetId="0">"C:\Users\hcc60\Documents\Harrisburg Christian Church.QBW"</definedName>
    <definedName name="QBENDDATE" localSheetId="0">20211031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"80e29719002745f78314833f1884a3b5"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2" l="1"/>
  <c r="O33" i="2"/>
  <c r="O103" i="2"/>
  <c r="O106" i="2" s="1"/>
  <c r="O107" i="2" s="1"/>
  <c r="O7" i="2"/>
  <c r="O8" i="2" s="1"/>
  <c r="O241" i="2"/>
  <c r="O236" i="2"/>
  <c r="O231" i="2"/>
  <c r="O225" i="2"/>
  <c r="O207" i="2"/>
  <c r="O213" i="2" s="1"/>
  <c r="O194" i="2"/>
  <c r="O195" i="2" s="1"/>
  <c r="O184" i="2"/>
  <c r="O180" i="2"/>
  <c r="O167" i="2"/>
  <c r="O163" i="2"/>
  <c r="O154" i="2"/>
  <c r="O147" i="2"/>
  <c r="O141" i="2"/>
  <c r="O95" i="2"/>
  <c r="O96" i="2" s="1"/>
  <c r="O91" i="2"/>
  <c r="O88" i="2"/>
  <c r="O85" i="2"/>
  <c r="O82" i="2"/>
  <c r="O71" i="2"/>
  <c r="O76" i="2" s="1"/>
  <c r="O54" i="2"/>
  <c r="O48" i="2"/>
  <c r="O43" i="2"/>
  <c r="O25" i="2"/>
  <c r="O18" i="2"/>
  <c r="M241" i="2"/>
  <c r="M236" i="2"/>
  <c r="M231" i="2"/>
  <c r="M225" i="2"/>
  <c r="M207" i="2"/>
  <c r="M213" i="2" s="1"/>
  <c r="M194" i="2"/>
  <c r="M195" i="2" s="1"/>
  <c r="M184" i="2"/>
  <c r="M180" i="2"/>
  <c r="M167" i="2"/>
  <c r="M163" i="2"/>
  <c r="M154" i="2"/>
  <c r="M147" i="2"/>
  <c r="M141" i="2"/>
  <c r="M134" i="2"/>
  <c r="M123" i="2"/>
  <c r="M124" i="2" s="1"/>
  <c r="M114" i="2"/>
  <c r="M115" i="2" s="1"/>
  <c r="M106" i="2"/>
  <c r="M107" i="2" s="1"/>
  <c r="M95" i="2"/>
  <c r="M96" i="2" s="1"/>
  <c r="M91" i="2"/>
  <c r="M88" i="2"/>
  <c r="M85" i="2"/>
  <c r="M82" i="2"/>
  <c r="M71" i="2"/>
  <c r="M76" i="2" s="1"/>
  <c r="M58" i="2"/>
  <c r="M54" i="2"/>
  <c r="M48" i="2"/>
  <c r="M43" i="2"/>
  <c r="M33" i="2"/>
  <c r="M25" i="2"/>
  <c r="M18" i="2"/>
  <c r="M7" i="2"/>
  <c r="M8" i="2" s="1"/>
  <c r="K241" i="2"/>
  <c r="K236" i="2"/>
  <c r="K231" i="2"/>
  <c r="K225" i="2"/>
  <c r="K207" i="2"/>
  <c r="K213" i="2" s="1"/>
  <c r="K194" i="2"/>
  <c r="K195" i="2" s="1"/>
  <c r="K184" i="2"/>
  <c r="K180" i="2"/>
  <c r="K167" i="2"/>
  <c r="K163" i="2"/>
  <c r="K154" i="2"/>
  <c r="K147" i="2"/>
  <c r="K141" i="2"/>
  <c r="K134" i="2"/>
  <c r="K123" i="2"/>
  <c r="K124" i="2" s="1"/>
  <c r="K114" i="2"/>
  <c r="K115" i="2" s="1"/>
  <c r="K106" i="2"/>
  <c r="K107" i="2" s="1"/>
  <c r="K95" i="2"/>
  <c r="K96" i="2" s="1"/>
  <c r="K91" i="2"/>
  <c r="K88" i="2"/>
  <c r="K85" i="2"/>
  <c r="K82" i="2"/>
  <c r="K71" i="2"/>
  <c r="K76" i="2" s="1"/>
  <c r="K58" i="2"/>
  <c r="K54" i="2"/>
  <c r="K48" i="2"/>
  <c r="K43" i="2"/>
  <c r="K33" i="2"/>
  <c r="K25" i="2"/>
  <c r="K18" i="2"/>
  <c r="K7" i="2"/>
  <c r="K8" i="2" s="1"/>
  <c r="K197" i="2" l="1"/>
  <c r="O134" i="2"/>
  <c r="O123" i="2"/>
  <c r="O124" i="2" s="1"/>
  <c r="O114" i="2"/>
  <c r="O115" i="2" s="1"/>
  <c r="O38" i="2"/>
  <c r="K59" i="2"/>
  <c r="K97" i="2"/>
  <c r="K38" i="2"/>
  <c r="O242" i="2"/>
  <c r="K168" i="2"/>
  <c r="K155" i="2"/>
  <c r="M168" i="2"/>
  <c r="M59" i="2"/>
  <c r="O168" i="2"/>
  <c r="O155" i="2"/>
  <c r="O97" i="2"/>
  <c r="O59" i="2"/>
  <c r="M242" i="2"/>
  <c r="M155" i="2"/>
  <c r="M125" i="2"/>
  <c r="M97" i="2"/>
  <c r="M38" i="2"/>
  <c r="O197" i="2"/>
  <c r="M197" i="2"/>
  <c r="K242" i="2"/>
  <c r="K125" i="2"/>
  <c r="K156" i="2" l="1"/>
  <c r="K243" i="2" s="1"/>
  <c r="O125" i="2"/>
  <c r="O156" i="2" s="1"/>
  <c r="O243" i="2" s="1"/>
  <c r="O244" i="2" s="1"/>
  <c r="M156" i="2"/>
  <c r="M243" i="2" s="1"/>
  <c r="M244" i="2" s="1"/>
  <c r="K244" i="2" l="1"/>
</calcChain>
</file>

<file path=xl/sharedStrings.xml><?xml version="1.0" encoding="utf-8"?>
<sst xmlns="http://schemas.openxmlformats.org/spreadsheetml/2006/main" count="246" uniqueCount="220">
  <si>
    <t>TOTAL</t>
  </si>
  <si>
    <t>Ordinary Income/Expense</t>
  </si>
  <si>
    <t>Income</t>
  </si>
  <si>
    <t>General Fund Contributions</t>
  </si>
  <si>
    <t>Poised To Grow Transfer</t>
  </si>
  <si>
    <t>Total Income</t>
  </si>
  <si>
    <t>Gross Profit</t>
  </si>
  <si>
    <t>Expense</t>
  </si>
  <si>
    <t>ADMINISTRATION MINISTRY</t>
  </si>
  <si>
    <t>Bank and Legal Fees</t>
  </si>
  <si>
    <t>Online Giving Fees</t>
  </si>
  <si>
    <t>Bookkeeping</t>
  </si>
  <si>
    <t>Copier/Printer</t>
  </si>
  <si>
    <t>Lease</t>
  </si>
  <si>
    <t>Maintenance Agreement</t>
  </si>
  <si>
    <t>Paper</t>
  </si>
  <si>
    <t>Total Copier/Printer</t>
  </si>
  <si>
    <t>Insurance</t>
  </si>
  <si>
    <t>Commercial Package</t>
  </si>
  <si>
    <t>Mission Trip Package</t>
  </si>
  <si>
    <t>Umbrella Package</t>
  </si>
  <si>
    <t>Vehicle Package</t>
  </si>
  <si>
    <t>Worker's Compensation</t>
  </si>
  <si>
    <t>Total Insurance</t>
  </si>
  <si>
    <t>Office Equip Purch/Repairs</t>
  </si>
  <si>
    <t>Office Software Purch/Upgrades</t>
  </si>
  <si>
    <t>Office Supplies</t>
  </si>
  <si>
    <t>Payroll Taxes</t>
  </si>
  <si>
    <t>OR Unemployment Expense</t>
  </si>
  <si>
    <t>Social Security/Medicare</t>
  </si>
  <si>
    <t>Worker's Benefit Fund</t>
  </si>
  <si>
    <t>Total Payroll Taxes</t>
  </si>
  <si>
    <t>Postage</t>
  </si>
  <si>
    <t>State Corporation Fee</t>
  </si>
  <si>
    <t>Telephone/Internet</t>
  </si>
  <si>
    <t>Web Host</t>
  </si>
  <si>
    <t>Total ADMINISTRATION MINISTRY</t>
  </si>
  <si>
    <t>ADULT DISCIPLESHIP TEAM</t>
  </si>
  <si>
    <t>Adult Curriculum</t>
  </si>
  <si>
    <t>Bibles</t>
  </si>
  <si>
    <t>Rooted</t>
  </si>
  <si>
    <t>Total ADULT DISCIPLESHIP TEAM</t>
  </si>
  <si>
    <t>BUILDINGS MINISTRY</t>
  </si>
  <si>
    <t>Building</t>
  </si>
  <si>
    <t>Furnance Maintenance</t>
  </si>
  <si>
    <t>Repairs / Maint. Buildings</t>
  </si>
  <si>
    <t>Total Building</t>
  </si>
  <si>
    <t>Church Utilities</t>
  </si>
  <si>
    <t>Electricity</t>
  </si>
  <si>
    <t>Garbage Service</t>
  </si>
  <si>
    <t>Heat / Gas</t>
  </si>
  <si>
    <t>Water / Sewer</t>
  </si>
  <si>
    <t>Total Church Utilities</t>
  </si>
  <si>
    <t>Janitorial Ministry</t>
  </si>
  <si>
    <t>Janitor</t>
  </si>
  <si>
    <t>Supplies</t>
  </si>
  <si>
    <t>Total Janitorial Ministry</t>
  </si>
  <si>
    <t>Total BUILDINGS MINISTRY</t>
  </si>
  <si>
    <t>CHILDRENS MINISTRY</t>
  </si>
  <si>
    <t>Children's Books</t>
  </si>
  <si>
    <t>Children's Church Curriculum</t>
  </si>
  <si>
    <t>Children's Church Equipment</t>
  </si>
  <si>
    <t>Children's Church Supplies</t>
  </si>
  <si>
    <t>Children's Worship Supplies</t>
  </si>
  <si>
    <t>Nursery</t>
  </si>
  <si>
    <t>Nursery Attendant</t>
  </si>
  <si>
    <t>Nursery Equipment</t>
  </si>
  <si>
    <t>Nursery Supplies</t>
  </si>
  <si>
    <t>Nusery Curriculum</t>
  </si>
  <si>
    <t>Total Nursery</t>
  </si>
  <si>
    <t>Resource Room</t>
  </si>
  <si>
    <t>Teacher Helper Training</t>
  </si>
  <si>
    <t>VBS</t>
  </si>
  <si>
    <t>Total CHILDRENS MINISTRY</t>
  </si>
  <si>
    <t>CONNECTIONS TEAM</t>
  </si>
  <si>
    <t>FELLOWSHIP MINISTRY</t>
  </si>
  <si>
    <t>Activities</t>
  </si>
  <si>
    <t>Food</t>
  </si>
  <si>
    <t>Total FELLOWSHIP MINISTRY</t>
  </si>
  <si>
    <t>MEN'S MINISTRY</t>
  </si>
  <si>
    <t>Total MEN'S MINISTRY</t>
  </si>
  <si>
    <t>MISCELLANEOUS MINISTRY</t>
  </si>
  <si>
    <t>Funerals/Other</t>
  </si>
  <si>
    <t>Total MISCELLANEOUS MINISTRY</t>
  </si>
  <si>
    <t>SENIOR'S MINISTRY</t>
  </si>
  <si>
    <t>Total SENIOR'S MINISTRY</t>
  </si>
  <si>
    <t>WOMEN'S MINISTRY</t>
  </si>
  <si>
    <t>Women's Events</t>
  </si>
  <si>
    <t>Total Activities</t>
  </si>
  <si>
    <t>Total WOMEN'S MINISTRY</t>
  </si>
  <si>
    <t>Total CONNECTIONS TEAM</t>
  </si>
  <si>
    <t>ELDERS MINISTRY</t>
  </si>
  <si>
    <t>Ministerial Compensation</t>
  </si>
  <si>
    <t>Disc/Conn Minister Comp</t>
  </si>
  <si>
    <t>Disc/Conn Minister Salary</t>
  </si>
  <si>
    <t>Housing DCM</t>
  </si>
  <si>
    <t>Medicare/SS Contribution</t>
  </si>
  <si>
    <t>Pension/Tax Shelters</t>
  </si>
  <si>
    <t>Salary</t>
  </si>
  <si>
    <t>Total Disc/Conn Minister Salary</t>
  </si>
  <si>
    <t>Total Disc/Conn Minister Comp</t>
  </si>
  <si>
    <t>Lead Minister Compensation</t>
  </si>
  <si>
    <t>Lead Minister Salary</t>
  </si>
  <si>
    <t>Health Insurance-LM</t>
  </si>
  <si>
    <t>Housing LM</t>
  </si>
  <si>
    <t>Total Lead Minister Salary</t>
  </si>
  <si>
    <t>Total Lead Minister Compensation</t>
  </si>
  <si>
    <t>Youth Minister Compensation</t>
  </si>
  <si>
    <t>Youth Minister Salary</t>
  </si>
  <si>
    <t>Health Insurance-YM</t>
  </si>
  <si>
    <t>Housing YM</t>
  </si>
  <si>
    <t>Total Youth Minister Salary</t>
  </si>
  <si>
    <t>Total Youth Minister Compensation</t>
  </si>
  <si>
    <t>Total Ministerial Compensation</t>
  </si>
  <si>
    <t>Children Ministry Director</t>
  </si>
  <si>
    <t>Lead Executive Assistant</t>
  </si>
  <si>
    <t>Mileage-Office</t>
  </si>
  <si>
    <t>Part Time Secretary</t>
  </si>
  <si>
    <t>Staff Gifts</t>
  </si>
  <si>
    <t>Youth Executive Assistant</t>
  </si>
  <si>
    <t>Worship Tech Assoc</t>
  </si>
  <si>
    <t>Pastorial Ministry Resources</t>
  </si>
  <si>
    <t>Disc/Conn Minister Resources</t>
  </si>
  <si>
    <t>Library and Resources</t>
  </si>
  <si>
    <t>Mission Trip Support</t>
  </si>
  <si>
    <t>Professional</t>
  </si>
  <si>
    <t>Seminars/Conf./Cont. Education</t>
  </si>
  <si>
    <t>Total Disc/Conn Minister Resources</t>
  </si>
  <si>
    <t>Lead  Ministry Resources</t>
  </si>
  <si>
    <t>Total Lead  Ministry Resources</t>
  </si>
  <si>
    <t>Youth Minister Resources</t>
  </si>
  <si>
    <t>Mileage-YM</t>
  </si>
  <si>
    <t>Total Youth Minister Resources</t>
  </si>
  <si>
    <t>Total Pastorial Ministry Resources</t>
  </si>
  <si>
    <t>Total ELDERS MINISTRY</t>
  </si>
  <si>
    <t>GROUNDS AND EQUIPMENT MINISTRY</t>
  </si>
  <si>
    <t>Automobile</t>
  </si>
  <si>
    <t>Staff  Fuel</t>
  </si>
  <si>
    <t>Transporter (2004) Maint &amp; Fuel</t>
  </si>
  <si>
    <t>Transporter (2008) Maint &amp; Fuel</t>
  </si>
  <si>
    <t>Van Maintenance and Fuel</t>
  </si>
  <si>
    <t>Total Automobile</t>
  </si>
  <si>
    <t>Grounds</t>
  </si>
  <si>
    <t>Supplies/Maintenance - Equip.</t>
  </si>
  <si>
    <t>Upkeep/Maintenance - Grounds</t>
  </si>
  <si>
    <t>Total Grounds</t>
  </si>
  <si>
    <t>Total GROUNDS AND EQUIPMENT MINISTRY</t>
  </si>
  <si>
    <t>OUTREACH MINISTRY</t>
  </si>
  <si>
    <t>Advertising</t>
  </si>
  <si>
    <t>Elementary School Food to Home</t>
  </si>
  <si>
    <t>HMA Turkey Fund</t>
  </si>
  <si>
    <t>Local Benevolence</t>
  </si>
  <si>
    <t>Local Organization Ministries</t>
  </si>
  <si>
    <t>God's Storehouse</t>
  </si>
  <si>
    <t>Bushnell University</t>
  </si>
  <si>
    <t>Oregon Christian Convention</t>
  </si>
  <si>
    <t>Turner Retirement Home</t>
  </si>
  <si>
    <t>Winema Christian Camp</t>
  </si>
  <si>
    <t>Total Local Organization Ministries</t>
  </si>
  <si>
    <t>Local Outreach Events</t>
  </si>
  <si>
    <t>Harvest Carnival Supplies</t>
  </si>
  <si>
    <t>Other Events</t>
  </si>
  <si>
    <t>Total Local Outreach Events</t>
  </si>
  <si>
    <t>Miscellaneous</t>
  </si>
  <si>
    <t>Missionary</t>
  </si>
  <si>
    <t>Eugene and Mira Pogorelov</t>
  </si>
  <si>
    <t>Ron and Jacqui Whisler</t>
  </si>
  <si>
    <t>Short Term Missions</t>
  </si>
  <si>
    <t>Mexico Mission Trip</t>
  </si>
  <si>
    <t>Other Short-term Missions</t>
  </si>
  <si>
    <t>Total Short Term Missions</t>
  </si>
  <si>
    <t>Total Missionary</t>
  </si>
  <si>
    <t>Publications</t>
  </si>
  <si>
    <t>Total OUTREACH MINISTRY</t>
  </si>
  <si>
    <t>WORSHIP MINISTRY</t>
  </si>
  <si>
    <t>Artist/Intern</t>
  </si>
  <si>
    <t>CCLI Fees</t>
  </si>
  <si>
    <t>Communion/Worship Supplies</t>
  </si>
  <si>
    <t>Guest Speaker Honorariums</t>
  </si>
  <si>
    <t>Musical/Audio Video</t>
  </si>
  <si>
    <t>Equipment Maintenance</t>
  </si>
  <si>
    <t>Equipment Purchases</t>
  </si>
  <si>
    <t>Total Musical/Audio Video</t>
  </si>
  <si>
    <t>Musicians</t>
  </si>
  <si>
    <t>Seasonal Decor/Banners</t>
  </si>
  <si>
    <t>Worship Tech Wages</t>
  </si>
  <si>
    <t>Worship Music</t>
  </si>
  <si>
    <t>Worship Video</t>
  </si>
  <si>
    <t>Total WORSHIP MINISTRY</t>
  </si>
  <si>
    <t>YOUTH &amp; STUDENT MINISTRY</t>
  </si>
  <si>
    <t>General</t>
  </si>
  <si>
    <t>Bible Study Snacks</t>
  </si>
  <si>
    <t>Classroom Upgrades</t>
  </si>
  <si>
    <t>DYM Gold Membership</t>
  </si>
  <si>
    <t>Equipment Upgrades</t>
  </si>
  <si>
    <t>Honorariums</t>
  </si>
  <si>
    <t>Winema Camp Supplies</t>
  </si>
  <si>
    <t>Youth Coach Training</t>
  </si>
  <si>
    <t>Youth Ministry Intern</t>
  </si>
  <si>
    <t>Total General</t>
  </si>
  <si>
    <t>High School</t>
  </si>
  <si>
    <t>Activities/Retreats</t>
  </si>
  <si>
    <t>Curriculum</t>
  </si>
  <si>
    <t>Program Supplies</t>
  </si>
  <si>
    <t>High School - Other</t>
  </si>
  <si>
    <t>Total High School</t>
  </si>
  <si>
    <t>Middle School</t>
  </si>
  <si>
    <t>Total Middle School</t>
  </si>
  <si>
    <t>Young Adults</t>
  </si>
  <si>
    <t>Total Young Adults</t>
  </si>
  <si>
    <t>Total YOUTH &amp; STUDENT MINISTRY</t>
  </si>
  <si>
    <t>Total Expense</t>
  </si>
  <si>
    <t>Net Ordinary Income</t>
  </si>
  <si>
    <t>2021 Budget</t>
  </si>
  <si>
    <t>2022 Budget</t>
  </si>
  <si>
    <t>Austin and Jess Strutz</t>
  </si>
  <si>
    <t>2021 Actuals</t>
  </si>
  <si>
    <t>Support Staff</t>
  </si>
  <si>
    <t>Total Support Staff</t>
  </si>
  <si>
    <t>Global Missionary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</si>
</sst>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2" fillId="0" borderId="0" xfId="0" applyNumberFormat="1" applyFont="1"/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9867-5E6C-4CAB-9F39-9204C7738CEC}">
  <sheetPr codeName="Sheet2"/>
  <dimension ref="A1:O244"/>
  <sheetViews>
    <sheetView tabSelected="1" zoomScale="120" zoomScaleNormal="120" zoomScaleSheetLayoutView="90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G190" sqref="G190"/>
    </sheetView>
  </sheetViews>
  <sheetFormatPr defaultRowHeight="14.5" x14ac:dyDescent="0.35"/>
  <cols>
    <col min="1" max="8" width="1.7265625" style="9" customWidth="1"/>
    <col min="9" max="9" width="25.26953125" style="9" customWidth="1"/>
    <col min="10" max="10" width="2.26953125" style="10" customWidth="1"/>
    <col min="11" max="11" width="19.7265625" style="10" customWidth="1"/>
    <col min="12" max="12" width="5.1796875" style="10" customWidth="1"/>
    <col min="13" max="13" width="19.7265625" style="10" customWidth="1"/>
    <col min="14" max="14" width="5.1796875" style="10" customWidth="1"/>
    <col min="15" max="15" width="19.7265625" style="10" customWidth="1"/>
  </cols>
  <sheetData>
    <row r="1" spans="1:15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1"/>
      <c r="K1" s="14" t="s">
        <v>0</v>
      </c>
      <c r="L1" s="12"/>
      <c r="M1" s="14"/>
      <c r="N1" s="12"/>
      <c r="O1" s="13"/>
    </row>
    <row r="2" spans="1:15" s="8" customFormat="1" ht="15.5" thickTop="1" thickBot="1" x14ac:dyDescent="0.4">
      <c r="A2" s="7"/>
      <c r="B2" s="7"/>
      <c r="C2" s="7"/>
      <c r="D2" s="7"/>
      <c r="E2" s="7"/>
      <c r="F2" s="7"/>
      <c r="G2" s="7"/>
      <c r="H2" s="7"/>
      <c r="I2" s="7"/>
      <c r="J2" s="17"/>
      <c r="K2" s="16" t="s">
        <v>216</v>
      </c>
      <c r="L2" s="17"/>
      <c r="M2" s="16" t="s">
        <v>213</v>
      </c>
      <c r="N2" s="17"/>
      <c r="O2" s="16" t="s">
        <v>214</v>
      </c>
    </row>
    <row r="3" spans="1:15" ht="15" thickTop="1" x14ac:dyDescent="0.35">
      <c r="A3" s="1"/>
      <c r="B3" s="1" t="s">
        <v>1</v>
      </c>
      <c r="C3" s="1"/>
      <c r="D3" s="1"/>
      <c r="E3" s="1"/>
      <c r="F3" s="1"/>
      <c r="G3" s="1"/>
      <c r="H3" s="1"/>
      <c r="I3" s="1"/>
      <c r="J3" s="15"/>
      <c r="K3" s="2"/>
      <c r="L3" s="15"/>
      <c r="M3" s="2"/>
      <c r="N3" s="15"/>
      <c r="O3" s="2"/>
    </row>
    <row r="4" spans="1:15" x14ac:dyDescent="0.35">
      <c r="A4" s="1"/>
      <c r="B4" s="1"/>
      <c r="C4" s="1"/>
      <c r="D4" s="1" t="s">
        <v>2</v>
      </c>
      <c r="E4" s="1"/>
      <c r="F4" s="1"/>
      <c r="G4" s="1"/>
      <c r="H4" s="1"/>
      <c r="I4" s="1"/>
      <c r="J4" s="15"/>
      <c r="K4" s="2"/>
      <c r="L4" s="15"/>
      <c r="M4" s="2"/>
      <c r="N4" s="15"/>
      <c r="O4" s="2"/>
    </row>
    <row r="5" spans="1:15" x14ac:dyDescent="0.35">
      <c r="A5" s="1"/>
      <c r="B5" s="1"/>
      <c r="C5" s="1"/>
      <c r="D5" s="1"/>
      <c r="E5" s="1" t="s">
        <v>3</v>
      </c>
      <c r="F5" s="1"/>
      <c r="G5" s="1"/>
      <c r="H5" s="1"/>
      <c r="I5" s="1"/>
      <c r="J5" s="15"/>
      <c r="K5" s="2">
        <v>427429.41</v>
      </c>
      <c r="L5" s="15"/>
      <c r="M5" s="2">
        <v>414289</v>
      </c>
      <c r="N5" s="15"/>
      <c r="O5" s="18">
        <v>493200</v>
      </c>
    </row>
    <row r="6" spans="1:15" ht="15" thickBot="1" x14ac:dyDescent="0.4">
      <c r="A6" s="1"/>
      <c r="B6" s="1"/>
      <c r="C6" s="1"/>
      <c r="D6" s="1"/>
      <c r="E6" s="1" t="s">
        <v>4</v>
      </c>
      <c r="F6" s="1"/>
      <c r="G6" s="1"/>
      <c r="H6" s="1"/>
      <c r="I6" s="1"/>
      <c r="J6" s="15"/>
      <c r="K6" s="4">
        <v>54034.74</v>
      </c>
      <c r="L6" s="15"/>
      <c r="M6" s="4">
        <v>58865</v>
      </c>
      <c r="N6" s="15"/>
      <c r="O6" s="4">
        <v>0</v>
      </c>
    </row>
    <row r="7" spans="1:15" ht="15" thickBot="1" x14ac:dyDescent="0.4">
      <c r="A7" s="1"/>
      <c r="B7" s="1"/>
      <c r="C7" s="1"/>
      <c r="D7" s="1" t="s">
        <v>5</v>
      </c>
      <c r="E7" s="1"/>
      <c r="F7" s="1"/>
      <c r="G7" s="1"/>
      <c r="H7" s="1"/>
      <c r="I7" s="1"/>
      <c r="J7" s="15"/>
      <c r="K7" s="6">
        <f>ROUND(SUM(K4:K6),5)</f>
        <v>481464.15</v>
      </c>
      <c r="L7" s="15"/>
      <c r="M7" s="6">
        <f>ROUND(SUM(M4:M6),5)</f>
        <v>473154</v>
      </c>
      <c r="N7" s="15"/>
      <c r="O7" s="6">
        <f>ROUND(SUM(O4:O6),5)</f>
        <v>493200</v>
      </c>
    </row>
    <row r="8" spans="1:15" x14ac:dyDescent="0.35">
      <c r="A8" s="1"/>
      <c r="B8" s="1"/>
      <c r="C8" s="1" t="s">
        <v>6</v>
      </c>
      <c r="D8" s="1"/>
      <c r="E8" s="1"/>
      <c r="F8" s="1"/>
      <c r="G8" s="1"/>
      <c r="H8" s="1"/>
      <c r="I8" s="1"/>
      <c r="J8" s="15"/>
      <c r="K8" s="2">
        <f>K7</f>
        <v>481464.15</v>
      </c>
      <c r="L8" s="15"/>
      <c r="M8" s="2">
        <f>M7</f>
        <v>473154</v>
      </c>
      <c r="N8" s="15"/>
      <c r="O8" s="2">
        <f>O7</f>
        <v>493200</v>
      </c>
    </row>
    <row r="9" spans="1:15" x14ac:dyDescent="0.35">
      <c r="A9" s="1"/>
      <c r="B9" s="1"/>
      <c r="C9" s="1"/>
      <c r="D9" s="1" t="s">
        <v>7</v>
      </c>
      <c r="E9" s="1"/>
      <c r="F9" s="1"/>
      <c r="G9" s="1"/>
      <c r="H9" s="1"/>
      <c r="I9" s="1"/>
      <c r="J9" s="15"/>
      <c r="K9" s="2"/>
      <c r="L9" s="15"/>
      <c r="M9" s="2"/>
      <c r="N9" s="15"/>
      <c r="O9" s="2"/>
    </row>
    <row r="10" spans="1:15" x14ac:dyDescent="0.35">
      <c r="A10" s="1"/>
      <c r="B10" s="1"/>
      <c r="C10" s="1"/>
      <c r="D10" s="1"/>
      <c r="E10" s="1" t="s">
        <v>8</v>
      </c>
      <c r="F10" s="1"/>
      <c r="G10" s="1"/>
      <c r="H10" s="1"/>
      <c r="I10" s="1"/>
      <c r="J10" s="15"/>
      <c r="K10" s="2"/>
      <c r="L10" s="15"/>
      <c r="M10" s="2"/>
      <c r="N10" s="15"/>
      <c r="O10" s="2"/>
    </row>
    <row r="11" spans="1:15" x14ac:dyDescent="0.35">
      <c r="A11" s="1"/>
      <c r="B11" s="1"/>
      <c r="C11" s="1"/>
      <c r="D11" s="1"/>
      <c r="E11" s="1"/>
      <c r="F11" s="1" t="s">
        <v>9</v>
      </c>
      <c r="G11" s="1"/>
      <c r="H11" s="1"/>
      <c r="I11" s="1"/>
      <c r="J11" s="15"/>
      <c r="K11" s="2">
        <v>245.49</v>
      </c>
      <c r="L11" s="15"/>
      <c r="M11" s="2">
        <v>300</v>
      </c>
      <c r="N11" s="15"/>
      <c r="O11" s="18">
        <v>300</v>
      </c>
    </row>
    <row r="12" spans="1:15" x14ac:dyDescent="0.35">
      <c r="A12" s="1"/>
      <c r="B12" s="1"/>
      <c r="C12" s="1"/>
      <c r="D12" s="1"/>
      <c r="E12" s="1"/>
      <c r="F12" s="1" t="s">
        <v>10</v>
      </c>
      <c r="G12" s="1"/>
      <c r="H12" s="1"/>
      <c r="I12" s="1"/>
      <c r="J12" s="15"/>
      <c r="K12" s="2">
        <v>665.43</v>
      </c>
      <c r="L12" s="15"/>
      <c r="M12" s="2">
        <v>600</v>
      </c>
      <c r="N12" s="15"/>
      <c r="O12" s="18">
        <v>700</v>
      </c>
    </row>
    <row r="13" spans="1:15" x14ac:dyDescent="0.35">
      <c r="A13" s="1"/>
      <c r="B13" s="1"/>
      <c r="C13" s="1"/>
      <c r="D13" s="1"/>
      <c r="E13" s="1"/>
      <c r="F13" s="1" t="s">
        <v>11</v>
      </c>
      <c r="G13" s="1"/>
      <c r="H13" s="1"/>
      <c r="I13" s="1"/>
      <c r="J13" s="15"/>
      <c r="K13" s="2">
        <v>7332.86</v>
      </c>
      <c r="L13" s="15"/>
      <c r="M13" s="2">
        <v>6800</v>
      </c>
      <c r="N13" s="15"/>
      <c r="O13" s="18">
        <v>7600</v>
      </c>
    </row>
    <row r="14" spans="1:15" x14ac:dyDescent="0.35">
      <c r="A14" s="1"/>
      <c r="B14" s="1"/>
      <c r="C14" s="1"/>
      <c r="D14" s="1"/>
      <c r="E14" s="1"/>
      <c r="F14" s="1" t="s">
        <v>12</v>
      </c>
      <c r="G14" s="1"/>
      <c r="H14" s="1"/>
      <c r="I14" s="1"/>
      <c r="J14" s="15"/>
      <c r="K14" s="2"/>
      <c r="L14" s="15"/>
      <c r="M14" s="2"/>
      <c r="N14" s="15"/>
      <c r="O14" s="2"/>
    </row>
    <row r="15" spans="1:15" x14ac:dyDescent="0.35">
      <c r="A15" s="1"/>
      <c r="B15" s="1"/>
      <c r="C15" s="1"/>
      <c r="D15" s="1"/>
      <c r="E15" s="1"/>
      <c r="F15" s="1"/>
      <c r="G15" s="1" t="s">
        <v>13</v>
      </c>
      <c r="H15" s="1"/>
      <c r="I15" s="1"/>
      <c r="J15" s="15"/>
      <c r="K15" s="2">
        <v>1721.9</v>
      </c>
      <c r="L15" s="15"/>
      <c r="M15" s="2">
        <v>1660</v>
      </c>
      <c r="N15" s="15"/>
      <c r="O15" s="18">
        <v>1660</v>
      </c>
    </row>
    <row r="16" spans="1:15" x14ac:dyDescent="0.35">
      <c r="A16" s="1"/>
      <c r="B16" s="1"/>
      <c r="C16" s="1"/>
      <c r="D16" s="1"/>
      <c r="E16" s="1"/>
      <c r="F16" s="1"/>
      <c r="G16" s="1" t="s">
        <v>14</v>
      </c>
      <c r="H16" s="1"/>
      <c r="I16" s="1"/>
      <c r="J16" s="15"/>
      <c r="K16" s="2">
        <v>2353.83</v>
      </c>
      <c r="L16" s="15"/>
      <c r="M16" s="2">
        <v>4000</v>
      </c>
      <c r="N16" s="15"/>
      <c r="O16" s="18">
        <v>4000</v>
      </c>
    </row>
    <row r="17" spans="1:15" ht="15" thickBot="1" x14ac:dyDescent="0.4">
      <c r="A17" s="1"/>
      <c r="B17" s="1"/>
      <c r="C17" s="1"/>
      <c r="D17" s="1"/>
      <c r="E17" s="1"/>
      <c r="F17" s="1"/>
      <c r="G17" s="1" t="s">
        <v>15</v>
      </c>
      <c r="H17" s="1"/>
      <c r="I17" s="1"/>
      <c r="J17" s="15"/>
      <c r="K17" s="3">
        <v>431.87</v>
      </c>
      <c r="L17" s="15"/>
      <c r="M17" s="3">
        <v>500</v>
      </c>
      <c r="N17" s="15"/>
      <c r="O17" s="3">
        <v>500</v>
      </c>
    </row>
    <row r="18" spans="1:15" x14ac:dyDescent="0.35">
      <c r="A18" s="1"/>
      <c r="B18" s="1"/>
      <c r="C18" s="1"/>
      <c r="D18" s="1"/>
      <c r="E18" s="1"/>
      <c r="F18" s="1" t="s">
        <v>16</v>
      </c>
      <c r="G18" s="1"/>
      <c r="H18" s="1"/>
      <c r="I18" s="1"/>
      <c r="J18" s="15"/>
      <c r="K18" s="2">
        <f>ROUND(SUM(K14:K17),5)</f>
        <v>4507.6000000000004</v>
      </c>
      <c r="L18" s="15"/>
      <c r="M18" s="2">
        <f>ROUND(SUM(M14:M17),5)</f>
        <v>6160</v>
      </c>
      <c r="N18" s="15"/>
      <c r="O18" s="2">
        <f>ROUND(SUM(O14:O17),5)</f>
        <v>6160</v>
      </c>
    </row>
    <row r="19" spans="1:15" x14ac:dyDescent="0.35">
      <c r="A19" s="1"/>
      <c r="B19" s="1"/>
      <c r="C19" s="1"/>
      <c r="D19" s="1"/>
      <c r="E19" s="1"/>
      <c r="F19" s="1" t="s">
        <v>17</v>
      </c>
      <c r="G19" s="1"/>
      <c r="H19" s="1"/>
      <c r="I19" s="1"/>
      <c r="J19" s="15"/>
      <c r="K19" s="2"/>
      <c r="L19" s="15"/>
      <c r="M19" s="2"/>
      <c r="N19" s="15"/>
      <c r="O19" s="2"/>
    </row>
    <row r="20" spans="1:15" x14ac:dyDescent="0.35">
      <c r="A20" s="1"/>
      <c r="B20" s="1"/>
      <c r="C20" s="1"/>
      <c r="D20" s="1"/>
      <c r="E20" s="1"/>
      <c r="F20" s="1"/>
      <c r="G20" s="1" t="s">
        <v>18</v>
      </c>
      <c r="H20" s="1"/>
      <c r="I20" s="1"/>
      <c r="J20" s="15"/>
      <c r="K20" s="2">
        <v>8193.1</v>
      </c>
      <c r="L20" s="15"/>
      <c r="M20" s="2">
        <v>5000</v>
      </c>
      <c r="N20" s="15"/>
      <c r="O20" s="18">
        <v>8200</v>
      </c>
    </row>
    <row r="21" spans="1:15" x14ac:dyDescent="0.35">
      <c r="A21" s="1"/>
      <c r="B21" s="1"/>
      <c r="C21" s="1"/>
      <c r="D21" s="1"/>
      <c r="E21" s="1"/>
      <c r="F21" s="1"/>
      <c r="G21" s="1" t="s">
        <v>19</v>
      </c>
      <c r="H21" s="1"/>
      <c r="I21" s="1"/>
      <c r="J21" s="15"/>
      <c r="K21" s="2">
        <v>0</v>
      </c>
      <c r="L21" s="15"/>
      <c r="M21" s="2">
        <v>2200</v>
      </c>
      <c r="N21" s="15"/>
      <c r="O21" s="18">
        <v>0</v>
      </c>
    </row>
    <row r="22" spans="1:15" x14ac:dyDescent="0.35">
      <c r="A22" s="1"/>
      <c r="B22" s="1"/>
      <c r="C22" s="1"/>
      <c r="D22" s="1"/>
      <c r="E22" s="1"/>
      <c r="F22" s="1"/>
      <c r="G22" s="1" t="s">
        <v>20</v>
      </c>
      <c r="H22" s="1"/>
      <c r="I22" s="1"/>
      <c r="J22" s="15"/>
      <c r="K22" s="2">
        <v>833.25</v>
      </c>
      <c r="L22" s="15"/>
      <c r="M22" s="2">
        <v>1100</v>
      </c>
      <c r="N22" s="15"/>
      <c r="O22" s="18">
        <v>1100</v>
      </c>
    </row>
    <row r="23" spans="1:15" x14ac:dyDescent="0.35">
      <c r="A23" s="1"/>
      <c r="B23" s="1"/>
      <c r="C23" s="1"/>
      <c r="D23" s="1"/>
      <c r="E23" s="1"/>
      <c r="F23" s="1"/>
      <c r="G23" s="1" t="s">
        <v>21</v>
      </c>
      <c r="H23" s="1"/>
      <c r="I23" s="1"/>
      <c r="J23" s="15"/>
      <c r="K23" s="2">
        <v>2460.5</v>
      </c>
      <c r="L23" s="15"/>
      <c r="M23" s="2">
        <v>3000</v>
      </c>
      <c r="N23" s="15"/>
      <c r="O23" s="18">
        <v>3000</v>
      </c>
    </row>
    <row r="24" spans="1:15" ht="15" thickBot="1" x14ac:dyDescent="0.4">
      <c r="A24" s="1"/>
      <c r="B24" s="1"/>
      <c r="C24" s="1"/>
      <c r="D24" s="1"/>
      <c r="E24" s="1"/>
      <c r="F24" s="1"/>
      <c r="G24" s="1" t="s">
        <v>22</v>
      </c>
      <c r="H24" s="1"/>
      <c r="I24" s="1"/>
      <c r="J24" s="15"/>
      <c r="K24" s="3">
        <v>1401.07</v>
      </c>
      <c r="L24" s="15"/>
      <c r="M24" s="3">
        <v>2200</v>
      </c>
      <c r="N24" s="15"/>
      <c r="O24" s="3">
        <v>2000</v>
      </c>
    </row>
    <row r="25" spans="1:15" x14ac:dyDescent="0.35">
      <c r="A25" s="1"/>
      <c r="B25" s="1"/>
      <c r="C25" s="1"/>
      <c r="D25" s="1"/>
      <c r="E25" s="1"/>
      <c r="F25" s="1" t="s">
        <v>23</v>
      </c>
      <c r="G25" s="1"/>
      <c r="H25" s="1"/>
      <c r="I25" s="1"/>
      <c r="J25" s="15"/>
      <c r="K25" s="2">
        <f>ROUND(SUM(K19:K24),5)</f>
        <v>12887.92</v>
      </c>
      <c r="L25" s="15"/>
      <c r="M25" s="2">
        <f>ROUND(SUM(M19:M24),5)</f>
        <v>13500</v>
      </c>
      <c r="N25" s="15"/>
      <c r="O25" s="2">
        <f>ROUND(SUM(O19:O24),5)</f>
        <v>14300</v>
      </c>
    </row>
    <row r="26" spans="1:15" x14ac:dyDescent="0.35">
      <c r="A26" s="1"/>
      <c r="B26" s="1"/>
      <c r="C26" s="1"/>
      <c r="D26" s="1"/>
      <c r="E26" s="1"/>
      <c r="F26" s="1" t="s">
        <v>24</v>
      </c>
      <c r="G26" s="1"/>
      <c r="H26" s="1"/>
      <c r="I26" s="1"/>
      <c r="J26" s="15"/>
      <c r="K26" s="2">
        <v>3545.87</v>
      </c>
      <c r="L26" s="15"/>
      <c r="M26" s="2">
        <v>2600</v>
      </c>
      <c r="N26" s="15"/>
      <c r="O26" s="18">
        <v>2600</v>
      </c>
    </row>
    <row r="27" spans="1:15" x14ac:dyDescent="0.35">
      <c r="A27" s="1"/>
      <c r="B27" s="1"/>
      <c r="C27" s="1"/>
      <c r="D27" s="1"/>
      <c r="E27" s="1"/>
      <c r="F27" s="1" t="s">
        <v>25</v>
      </c>
      <c r="G27" s="1"/>
      <c r="H27" s="1"/>
      <c r="I27" s="1"/>
      <c r="J27" s="15"/>
      <c r="K27" s="2">
        <v>2568.87</v>
      </c>
      <c r="L27" s="15"/>
      <c r="M27" s="2">
        <v>2500</v>
      </c>
      <c r="N27" s="15"/>
      <c r="O27" s="18">
        <v>2700</v>
      </c>
    </row>
    <row r="28" spans="1:15" x14ac:dyDescent="0.35">
      <c r="A28" s="1"/>
      <c r="B28" s="1"/>
      <c r="C28" s="1"/>
      <c r="D28" s="1"/>
      <c r="E28" s="1"/>
      <c r="F28" s="1" t="s">
        <v>26</v>
      </c>
      <c r="G28" s="1"/>
      <c r="H28" s="1"/>
      <c r="I28" s="1"/>
      <c r="J28" s="15"/>
      <c r="K28" s="2">
        <v>744.51</v>
      </c>
      <c r="L28" s="15"/>
      <c r="M28" s="2">
        <v>600</v>
      </c>
      <c r="N28" s="15"/>
      <c r="O28" s="18">
        <v>800</v>
      </c>
    </row>
    <row r="29" spans="1:15" x14ac:dyDescent="0.35">
      <c r="A29" s="1"/>
      <c r="B29" s="1"/>
      <c r="C29" s="1"/>
      <c r="D29" s="1"/>
      <c r="E29" s="1"/>
      <c r="F29" s="1" t="s">
        <v>27</v>
      </c>
      <c r="G29" s="1"/>
      <c r="H29" s="1"/>
      <c r="I29" s="1"/>
      <c r="J29" s="15"/>
      <c r="K29" s="2"/>
      <c r="L29" s="15"/>
      <c r="M29" s="2"/>
      <c r="N29" s="15"/>
      <c r="O29" s="2"/>
    </row>
    <row r="30" spans="1:15" x14ac:dyDescent="0.35">
      <c r="A30" s="1"/>
      <c r="B30" s="1"/>
      <c r="C30" s="1"/>
      <c r="D30" s="1"/>
      <c r="E30" s="1"/>
      <c r="F30" s="1"/>
      <c r="G30" s="1" t="s">
        <v>28</v>
      </c>
      <c r="H30" s="1"/>
      <c r="I30" s="1"/>
      <c r="J30" s="15"/>
      <c r="K30" s="2">
        <v>1996.73</v>
      </c>
      <c r="L30" s="15"/>
      <c r="M30" s="2">
        <v>1300</v>
      </c>
      <c r="N30" s="15"/>
      <c r="O30" s="18">
        <v>2100</v>
      </c>
    </row>
    <row r="31" spans="1:15" x14ac:dyDescent="0.35">
      <c r="A31" s="1"/>
      <c r="B31" s="1"/>
      <c r="C31" s="1"/>
      <c r="D31" s="1"/>
      <c r="E31" s="1"/>
      <c r="F31" s="1"/>
      <c r="G31" s="1" t="s">
        <v>29</v>
      </c>
      <c r="H31" s="1"/>
      <c r="I31" s="1"/>
      <c r="J31" s="15"/>
      <c r="K31" s="2">
        <v>4765.88</v>
      </c>
      <c r="L31" s="15"/>
      <c r="M31" s="2">
        <v>5735</v>
      </c>
      <c r="N31" s="15"/>
      <c r="O31" s="18">
        <v>5000</v>
      </c>
    </row>
    <row r="32" spans="1:15" ht="15" thickBot="1" x14ac:dyDescent="0.4">
      <c r="A32" s="1"/>
      <c r="B32" s="1"/>
      <c r="C32" s="1"/>
      <c r="D32" s="1"/>
      <c r="E32" s="1"/>
      <c r="F32" s="1"/>
      <c r="G32" s="1" t="s">
        <v>30</v>
      </c>
      <c r="H32" s="1"/>
      <c r="I32" s="1"/>
      <c r="J32" s="15"/>
      <c r="K32" s="3">
        <v>111.81</v>
      </c>
      <c r="L32" s="15"/>
      <c r="M32" s="3">
        <v>136</v>
      </c>
      <c r="N32" s="15"/>
      <c r="O32" s="3">
        <v>140</v>
      </c>
    </row>
    <row r="33" spans="1:15" x14ac:dyDescent="0.35">
      <c r="A33" s="1"/>
      <c r="B33" s="1"/>
      <c r="C33" s="1"/>
      <c r="D33" s="1"/>
      <c r="E33" s="1"/>
      <c r="F33" s="1" t="s">
        <v>31</v>
      </c>
      <c r="G33" s="1"/>
      <c r="H33" s="1"/>
      <c r="I33" s="1"/>
      <c r="J33" s="15"/>
      <c r="K33" s="2">
        <f>ROUND(SUM(K29:K32),5)</f>
        <v>6874.42</v>
      </c>
      <c r="L33" s="15"/>
      <c r="M33" s="2">
        <f>ROUND(SUM(M29:M32),5)</f>
        <v>7171</v>
      </c>
      <c r="N33" s="15"/>
      <c r="O33" s="2">
        <f>ROUND(SUM(O29:O32),5)</f>
        <v>7240</v>
      </c>
    </row>
    <row r="34" spans="1:15" x14ac:dyDescent="0.35">
      <c r="A34" s="1"/>
      <c r="B34" s="1"/>
      <c r="C34" s="1"/>
      <c r="D34" s="1"/>
      <c r="E34" s="1"/>
      <c r="F34" s="1" t="s">
        <v>32</v>
      </c>
      <c r="G34" s="1"/>
      <c r="H34" s="1"/>
      <c r="I34" s="1"/>
      <c r="J34" s="15"/>
      <c r="K34" s="2">
        <v>679.09</v>
      </c>
      <c r="L34" s="15"/>
      <c r="M34" s="2">
        <v>700</v>
      </c>
      <c r="N34" s="15"/>
      <c r="O34" s="18">
        <v>700</v>
      </c>
    </row>
    <row r="35" spans="1:15" x14ac:dyDescent="0.35">
      <c r="A35" s="1"/>
      <c r="B35" s="1"/>
      <c r="C35" s="1"/>
      <c r="D35" s="1"/>
      <c r="E35" s="1"/>
      <c r="F35" s="1" t="s">
        <v>33</v>
      </c>
      <c r="G35" s="1"/>
      <c r="H35" s="1"/>
      <c r="I35" s="1"/>
      <c r="J35" s="15"/>
      <c r="K35" s="2">
        <v>50</v>
      </c>
      <c r="L35" s="15"/>
      <c r="M35" s="2">
        <v>50</v>
      </c>
      <c r="N35" s="15"/>
      <c r="O35" s="18">
        <v>50</v>
      </c>
    </row>
    <row r="36" spans="1:15" x14ac:dyDescent="0.35">
      <c r="A36" s="1"/>
      <c r="B36" s="1"/>
      <c r="C36" s="1"/>
      <c r="D36" s="1"/>
      <c r="E36" s="1"/>
      <c r="F36" s="1" t="s">
        <v>34</v>
      </c>
      <c r="G36" s="1"/>
      <c r="H36" s="1"/>
      <c r="I36" s="1"/>
      <c r="J36" s="15"/>
      <c r="K36" s="2">
        <v>3311.16</v>
      </c>
      <c r="L36" s="15"/>
      <c r="M36" s="2">
        <v>3600</v>
      </c>
      <c r="N36" s="15"/>
      <c r="O36" s="18">
        <v>3500</v>
      </c>
    </row>
    <row r="37" spans="1:15" ht="15" thickBot="1" x14ac:dyDescent="0.4">
      <c r="A37" s="1"/>
      <c r="B37" s="1"/>
      <c r="C37" s="1"/>
      <c r="D37" s="1"/>
      <c r="E37" s="1"/>
      <c r="F37" s="1" t="s">
        <v>35</v>
      </c>
      <c r="G37" s="1"/>
      <c r="H37" s="1"/>
      <c r="I37" s="1"/>
      <c r="J37" s="15"/>
      <c r="K37" s="3">
        <v>378</v>
      </c>
      <c r="L37" s="15"/>
      <c r="M37" s="3">
        <v>480</v>
      </c>
      <c r="N37" s="15"/>
      <c r="O37" s="3">
        <v>400</v>
      </c>
    </row>
    <row r="38" spans="1:15" x14ac:dyDescent="0.3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5"/>
      <c r="K38" s="2">
        <f>ROUND(SUM(K10:K13)+K18+SUM(K25:K28)+SUM(K33:K37),5)</f>
        <v>43791.22</v>
      </c>
      <c r="L38" s="15"/>
      <c r="M38" s="2">
        <f>ROUND(SUM(M10:M13)+M18+SUM(M25:M28)+SUM(M33:M37),5)</f>
        <v>45061</v>
      </c>
      <c r="N38" s="15"/>
      <c r="O38" s="2">
        <f>ROUND(SUM(O10:O13)+O18+SUM(O25:O28)+SUM(O33:O37),5)</f>
        <v>47050</v>
      </c>
    </row>
    <row r="39" spans="1:15" x14ac:dyDescent="0.35">
      <c r="A39" s="1"/>
      <c r="B39" s="1"/>
      <c r="C39" s="1"/>
      <c r="D39" s="1"/>
      <c r="E39" s="1" t="s">
        <v>37</v>
      </c>
      <c r="F39" s="1"/>
      <c r="G39" s="1"/>
      <c r="H39" s="1"/>
      <c r="I39" s="1"/>
      <c r="J39" s="15"/>
      <c r="K39" s="2"/>
      <c r="L39" s="15"/>
      <c r="M39" s="2"/>
      <c r="N39" s="15"/>
      <c r="O39" s="2"/>
    </row>
    <row r="40" spans="1:15" x14ac:dyDescent="0.35">
      <c r="A40" s="1"/>
      <c r="B40" s="1"/>
      <c r="C40" s="1"/>
      <c r="D40" s="1"/>
      <c r="E40" s="1"/>
      <c r="F40" s="1" t="s">
        <v>38</v>
      </c>
      <c r="G40" s="1"/>
      <c r="H40" s="1"/>
      <c r="I40" s="1"/>
      <c r="J40" s="15"/>
      <c r="K40" s="2">
        <v>942.49</v>
      </c>
      <c r="L40" s="15"/>
      <c r="M40" s="2">
        <v>1800</v>
      </c>
      <c r="N40"/>
      <c r="O40" s="18">
        <v>1600</v>
      </c>
    </row>
    <row r="41" spans="1:15" x14ac:dyDescent="0.35">
      <c r="A41" s="1"/>
      <c r="B41" s="1"/>
      <c r="C41" s="1"/>
      <c r="D41" s="1"/>
      <c r="E41" s="1"/>
      <c r="F41" s="1" t="s">
        <v>39</v>
      </c>
      <c r="G41" s="1"/>
      <c r="H41" s="1"/>
      <c r="I41" s="1"/>
      <c r="J41" s="15"/>
      <c r="K41" s="2">
        <v>0</v>
      </c>
      <c r="L41" s="15"/>
      <c r="M41" s="2">
        <v>100</v>
      </c>
      <c r="N41"/>
      <c r="O41" s="18">
        <v>75</v>
      </c>
    </row>
    <row r="42" spans="1:15" ht="15" thickBot="1" x14ac:dyDescent="0.4">
      <c r="A42" s="1"/>
      <c r="B42" s="1"/>
      <c r="C42" s="1"/>
      <c r="D42" s="1"/>
      <c r="E42" s="1"/>
      <c r="F42" s="1" t="s">
        <v>40</v>
      </c>
      <c r="G42" s="1"/>
      <c r="H42" s="1"/>
      <c r="I42" s="1"/>
      <c r="J42" s="15"/>
      <c r="K42" s="3">
        <v>0</v>
      </c>
      <c r="L42" s="15"/>
      <c r="M42" s="3">
        <v>2000</v>
      </c>
      <c r="N42"/>
      <c r="O42" s="3">
        <v>1500</v>
      </c>
    </row>
    <row r="43" spans="1:15" x14ac:dyDescent="0.35">
      <c r="A43" s="1"/>
      <c r="B43" s="1"/>
      <c r="C43" s="1"/>
      <c r="D43" s="1"/>
      <c r="E43" s="1" t="s">
        <v>41</v>
      </c>
      <c r="F43" s="1"/>
      <c r="G43" s="1"/>
      <c r="H43" s="1"/>
      <c r="I43" s="1"/>
      <c r="J43" s="15"/>
      <c r="K43" s="2">
        <f>ROUND(SUM(K39:K42),5)</f>
        <v>942.49</v>
      </c>
      <c r="L43" s="15"/>
      <c r="M43" s="2">
        <f>ROUND(SUM(M39:M42),5)</f>
        <v>3900</v>
      </c>
      <c r="N43" s="15"/>
      <c r="O43" s="2">
        <f>ROUND(SUM(O39:O42),5)</f>
        <v>3175</v>
      </c>
    </row>
    <row r="44" spans="1:15" x14ac:dyDescent="0.35">
      <c r="A44" s="1"/>
      <c r="B44" s="1"/>
      <c r="C44" s="1"/>
      <c r="D44" s="1"/>
      <c r="E44" s="1" t="s">
        <v>42</v>
      </c>
      <c r="F44" s="1"/>
      <c r="G44" s="1"/>
      <c r="H44" s="1"/>
      <c r="I44" s="1"/>
      <c r="J44" s="15"/>
      <c r="K44" s="2"/>
      <c r="L44" s="15"/>
      <c r="M44" s="2"/>
      <c r="N44" s="15"/>
      <c r="O44" s="2"/>
    </row>
    <row r="45" spans="1:15" x14ac:dyDescent="0.35">
      <c r="A45" s="1"/>
      <c r="B45" s="1"/>
      <c r="C45" s="1"/>
      <c r="D45" s="1"/>
      <c r="E45" s="1"/>
      <c r="F45" s="1" t="s">
        <v>43</v>
      </c>
      <c r="G45" s="1"/>
      <c r="H45" s="1"/>
      <c r="I45" s="1"/>
      <c r="J45" s="15"/>
      <c r="K45" s="2"/>
      <c r="L45" s="15"/>
      <c r="M45" s="2"/>
      <c r="N45" s="15"/>
      <c r="O45" s="2"/>
    </row>
    <row r="46" spans="1:15" x14ac:dyDescent="0.35">
      <c r="A46" s="1"/>
      <c r="B46" s="1"/>
      <c r="C46" s="1"/>
      <c r="D46" s="1"/>
      <c r="E46" s="1"/>
      <c r="F46" s="1"/>
      <c r="G46" s="1" t="s">
        <v>44</v>
      </c>
      <c r="H46" s="1"/>
      <c r="I46" s="1"/>
      <c r="J46" s="15"/>
      <c r="K46" s="2">
        <v>1268</v>
      </c>
      <c r="L46" s="15"/>
      <c r="M46" s="2">
        <v>1500</v>
      </c>
      <c r="N46" s="15"/>
      <c r="O46" s="18">
        <v>1500</v>
      </c>
    </row>
    <row r="47" spans="1:15" ht="15" thickBot="1" x14ac:dyDescent="0.4">
      <c r="A47" s="1"/>
      <c r="B47" s="1"/>
      <c r="C47" s="1"/>
      <c r="D47" s="1"/>
      <c r="E47" s="1"/>
      <c r="F47" s="1"/>
      <c r="G47" s="1" t="s">
        <v>45</v>
      </c>
      <c r="H47" s="1"/>
      <c r="I47" s="1"/>
      <c r="J47" s="15"/>
      <c r="K47" s="3">
        <v>2253.63</v>
      </c>
      <c r="L47" s="15"/>
      <c r="M47" s="3">
        <v>10500</v>
      </c>
      <c r="N47" s="15"/>
      <c r="O47" s="3">
        <v>10500</v>
      </c>
    </row>
    <row r="48" spans="1:15" x14ac:dyDescent="0.35">
      <c r="A48" s="1"/>
      <c r="B48" s="1"/>
      <c r="C48" s="1"/>
      <c r="D48" s="1"/>
      <c r="E48" s="1"/>
      <c r="F48" s="1" t="s">
        <v>46</v>
      </c>
      <c r="G48" s="1"/>
      <c r="H48" s="1"/>
      <c r="I48" s="1"/>
      <c r="J48" s="15"/>
      <c r="K48" s="2">
        <f>ROUND(SUM(K45:K47),5)</f>
        <v>3521.63</v>
      </c>
      <c r="L48" s="15"/>
      <c r="M48" s="2">
        <f>ROUND(SUM(M45:M47),5)</f>
        <v>12000</v>
      </c>
      <c r="N48" s="15"/>
      <c r="O48" s="2">
        <f>ROUND(SUM(O45:O47),5)</f>
        <v>12000</v>
      </c>
    </row>
    <row r="49" spans="1:15" x14ac:dyDescent="0.35">
      <c r="A49" s="1"/>
      <c r="B49" s="1"/>
      <c r="C49" s="1"/>
      <c r="D49" s="1"/>
      <c r="E49" s="1"/>
      <c r="F49" s="1" t="s">
        <v>47</v>
      </c>
      <c r="G49" s="1"/>
      <c r="H49" s="1"/>
      <c r="I49" s="1"/>
      <c r="J49" s="15"/>
      <c r="K49" s="2"/>
      <c r="L49" s="15"/>
      <c r="M49" s="2"/>
      <c r="N49" s="15"/>
      <c r="O49" s="2"/>
    </row>
    <row r="50" spans="1:15" x14ac:dyDescent="0.35">
      <c r="A50" s="1"/>
      <c r="B50" s="1"/>
      <c r="C50" s="1"/>
      <c r="D50" s="1"/>
      <c r="E50" s="1"/>
      <c r="F50" s="1"/>
      <c r="G50" s="1" t="s">
        <v>48</v>
      </c>
      <c r="H50" s="1"/>
      <c r="I50" s="1"/>
      <c r="J50" s="15"/>
      <c r="K50" s="2">
        <v>5592.47</v>
      </c>
      <c r="L50" s="15"/>
      <c r="M50" s="2">
        <v>6500</v>
      </c>
      <c r="N50" s="15"/>
      <c r="O50" s="18">
        <v>6000</v>
      </c>
    </row>
    <row r="51" spans="1:15" x14ac:dyDescent="0.35">
      <c r="A51" s="1"/>
      <c r="B51" s="1"/>
      <c r="C51" s="1"/>
      <c r="D51" s="1"/>
      <c r="E51" s="1"/>
      <c r="F51" s="1"/>
      <c r="G51" s="1" t="s">
        <v>49</v>
      </c>
      <c r="H51" s="1"/>
      <c r="I51" s="1"/>
      <c r="J51" s="15"/>
      <c r="K51" s="2">
        <v>852.96</v>
      </c>
      <c r="L51" s="15"/>
      <c r="M51" s="2">
        <v>1200</v>
      </c>
      <c r="N51" s="15"/>
      <c r="O51" s="18">
        <v>1200</v>
      </c>
    </row>
    <row r="52" spans="1:15" x14ac:dyDescent="0.35">
      <c r="A52" s="1"/>
      <c r="B52" s="1"/>
      <c r="C52" s="1"/>
      <c r="D52" s="1"/>
      <c r="E52" s="1"/>
      <c r="F52" s="1"/>
      <c r="G52" s="1" t="s">
        <v>50</v>
      </c>
      <c r="H52" s="1"/>
      <c r="I52" s="1"/>
      <c r="J52" s="15"/>
      <c r="K52" s="2">
        <v>3874.82</v>
      </c>
      <c r="L52" s="15"/>
      <c r="M52" s="2">
        <v>4000</v>
      </c>
      <c r="N52" s="15"/>
      <c r="O52" s="18">
        <v>4000</v>
      </c>
    </row>
    <row r="53" spans="1:15" ht="15" thickBot="1" x14ac:dyDescent="0.4">
      <c r="A53" s="1"/>
      <c r="B53" s="1"/>
      <c r="C53" s="1"/>
      <c r="D53" s="1"/>
      <c r="E53" s="1"/>
      <c r="F53" s="1"/>
      <c r="G53" s="1" t="s">
        <v>51</v>
      </c>
      <c r="H53" s="1"/>
      <c r="I53" s="1"/>
      <c r="J53" s="15"/>
      <c r="K53" s="3">
        <v>1937.6</v>
      </c>
      <c r="L53" s="15"/>
      <c r="M53" s="3">
        <v>2000</v>
      </c>
      <c r="N53" s="15"/>
      <c r="O53" s="3">
        <v>2000</v>
      </c>
    </row>
    <row r="54" spans="1:15" x14ac:dyDescent="0.35">
      <c r="A54" s="1"/>
      <c r="B54" s="1"/>
      <c r="C54" s="1"/>
      <c r="D54" s="1"/>
      <c r="E54" s="1"/>
      <c r="F54" s="1" t="s">
        <v>52</v>
      </c>
      <c r="G54" s="1"/>
      <c r="H54" s="1"/>
      <c r="I54" s="1"/>
      <c r="J54" s="15"/>
      <c r="K54" s="2">
        <f>ROUND(SUM(K49:K53),5)</f>
        <v>12257.85</v>
      </c>
      <c r="L54" s="15"/>
      <c r="M54" s="2">
        <f>ROUND(SUM(M49:M53),5)</f>
        <v>13700</v>
      </c>
      <c r="N54" s="15"/>
      <c r="O54" s="2">
        <f>ROUND(SUM(O49:O53),5)</f>
        <v>13200</v>
      </c>
    </row>
    <row r="55" spans="1:15" x14ac:dyDescent="0.35">
      <c r="A55" s="1"/>
      <c r="B55" s="1"/>
      <c r="C55" s="1"/>
      <c r="D55" s="1"/>
      <c r="E55" s="1"/>
      <c r="F55" s="1" t="s">
        <v>53</v>
      </c>
      <c r="G55" s="1"/>
      <c r="H55" s="1"/>
      <c r="I55" s="1"/>
      <c r="J55" s="15"/>
      <c r="K55" s="2"/>
      <c r="L55" s="15"/>
      <c r="M55" s="2"/>
      <c r="N55" s="15"/>
      <c r="O55" s="2"/>
    </row>
    <row r="56" spans="1:15" x14ac:dyDescent="0.35">
      <c r="A56" s="1"/>
      <c r="B56" s="1"/>
      <c r="C56" s="1"/>
      <c r="D56" s="1"/>
      <c r="E56" s="1"/>
      <c r="F56" s="1"/>
      <c r="G56" s="1" t="s">
        <v>54</v>
      </c>
      <c r="H56" s="1"/>
      <c r="I56" s="1"/>
      <c r="J56" s="15"/>
      <c r="K56" s="2">
        <v>5948.05</v>
      </c>
      <c r="L56" s="15"/>
      <c r="M56" s="2">
        <v>8800</v>
      </c>
      <c r="N56" s="15"/>
      <c r="O56" s="18">
        <v>6500</v>
      </c>
    </row>
    <row r="57" spans="1:15" ht="15" thickBot="1" x14ac:dyDescent="0.4">
      <c r="A57" s="1"/>
      <c r="B57" s="1"/>
      <c r="C57" s="1"/>
      <c r="D57" s="1"/>
      <c r="E57" s="1"/>
      <c r="F57" s="1"/>
      <c r="G57" s="1" t="s">
        <v>55</v>
      </c>
      <c r="H57" s="1"/>
      <c r="I57" s="1"/>
      <c r="J57" s="15"/>
      <c r="K57" s="4">
        <v>1281.3</v>
      </c>
      <c r="L57" s="15"/>
      <c r="M57" s="4">
        <v>1500</v>
      </c>
      <c r="N57" s="15"/>
      <c r="O57" s="4">
        <v>1500</v>
      </c>
    </row>
    <row r="58" spans="1:15" ht="15" thickBot="1" x14ac:dyDescent="0.4">
      <c r="A58" s="1"/>
      <c r="B58" s="1"/>
      <c r="C58" s="1"/>
      <c r="D58" s="1"/>
      <c r="E58" s="1"/>
      <c r="F58" s="1" t="s">
        <v>56</v>
      </c>
      <c r="G58" s="1"/>
      <c r="H58" s="1"/>
      <c r="I58" s="1"/>
      <c r="J58" s="15"/>
      <c r="K58" s="6">
        <f>ROUND(SUM(K55:K57),5)</f>
        <v>7229.35</v>
      </c>
      <c r="L58" s="15"/>
      <c r="M58" s="6">
        <f>ROUND(SUM(M55:M57),5)</f>
        <v>10300</v>
      </c>
      <c r="N58" s="15"/>
      <c r="O58" s="6">
        <f>ROUND(SUM(O55:O57),5)</f>
        <v>8000</v>
      </c>
    </row>
    <row r="59" spans="1:15" x14ac:dyDescent="0.35">
      <c r="A59" s="1"/>
      <c r="B59" s="1"/>
      <c r="C59" s="1"/>
      <c r="D59" s="1"/>
      <c r="E59" s="1" t="s">
        <v>57</v>
      </c>
      <c r="F59" s="1"/>
      <c r="G59" s="1"/>
      <c r="H59" s="1"/>
      <c r="I59" s="1"/>
      <c r="J59" s="15"/>
      <c r="K59" s="2">
        <f>ROUND(K44+K48+K54+K58,5)</f>
        <v>23008.83</v>
      </c>
      <c r="L59" s="15"/>
      <c r="M59" s="2">
        <f>ROUND(M44+M48+M54+M58,5)</f>
        <v>36000</v>
      </c>
      <c r="N59" s="15"/>
      <c r="O59" s="2">
        <f>ROUND(O44+O48+O54+O58,5)</f>
        <v>33200</v>
      </c>
    </row>
    <row r="60" spans="1:15" x14ac:dyDescent="0.35">
      <c r="A60" s="1"/>
      <c r="B60" s="1"/>
      <c r="C60" s="1"/>
      <c r="D60" s="1"/>
      <c r="E60" s="1" t="s">
        <v>58</v>
      </c>
      <c r="F60" s="1"/>
      <c r="G60" s="1"/>
      <c r="H60" s="1"/>
      <c r="I60" s="1"/>
      <c r="J60" s="15"/>
      <c r="K60" s="2"/>
      <c r="L60" s="15"/>
      <c r="M60" s="2"/>
      <c r="N60" s="15"/>
      <c r="O60" s="2"/>
    </row>
    <row r="61" spans="1:15" x14ac:dyDescent="0.35">
      <c r="A61" s="1"/>
      <c r="B61" s="1"/>
      <c r="C61" s="1"/>
      <c r="D61" s="1"/>
      <c r="E61" s="1"/>
      <c r="F61" s="1" t="s">
        <v>59</v>
      </c>
      <c r="G61" s="1"/>
      <c r="H61" s="1"/>
      <c r="I61" s="1"/>
      <c r="J61" s="15"/>
      <c r="K61" s="2">
        <v>0</v>
      </c>
      <c r="L61" s="15"/>
      <c r="M61" s="2">
        <v>200</v>
      </c>
      <c r="N61" s="15"/>
      <c r="O61" s="18">
        <v>200</v>
      </c>
    </row>
    <row r="62" spans="1:15" x14ac:dyDescent="0.35">
      <c r="A62" s="1"/>
      <c r="B62" s="1"/>
      <c r="C62" s="1"/>
      <c r="D62" s="1"/>
      <c r="E62" s="1"/>
      <c r="F62" s="1" t="s">
        <v>60</v>
      </c>
      <c r="G62" s="1"/>
      <c r="H62" s="1"/>
      <c r="I62" s="1"/>
      <c r="J62" s="15"/>
      <c r="K62" s="2">
        <v>0</v>
      </c>
      <c r="L62" s="15"/>
      <c r="M62" s="2">
        <v>800</v>
      </c>
      <c r="N62" s="15"/>
      <c r="O62" s="18">
        <v>800</v>
      </c>
    </row>
    <row r="63" spans="1:15" x14ac:dyDescent="0.35">
      <c r="A63" s="1"/>
      <c r="B63" s="1"/>
      <c r="C63" s="1"/>
      <c r="D63" s="1"/>
      <c r="E63" s="1"/>
      <c r="F63" s="1" t="s">
        <v>61</v>
      </c>
      <c r="G63" s="1"/>
      <c r="H63" s="1"/>
      <c r="I63" s="1"/>
      <c r="J63" s="15"/>
      <c r="K63" s="2">
        <v>306.82</v>
      </c>
      <c r="L63" s="15"/>
      <c r="M63" s="2">
        <v>400</v>
      </c>
      <c r="N63" s="15"/>
      <c r="O63" s="18">
        <v>400</v>
      </c>
    </row>
    <row r="64" spans="1:15" x14ac:dyDescent="0.35">
      <c r="A64" s="1"/>
      <c r="B64" s="1"/>
      <c r="C64" s="1"/>
      <c r="D64" s="1"/>
      <c r="E64" s="1"/>
      <c r="F64" s="1" t="s">
        <v>62</v>
      </c>
      <c r="G64" s="1"/>
      <c r="H64" s="1"/>
      <c r="I64" s="1"/>
      <c r="J64" s="15"/>
      <c r="K64" s="2">
        <v>96.82</v>
      </c>
      <c r="L64" s="15"/>
      <c r="M64" s="2">
        <v>400</v>
      </c>
      <c r="N64" s="15"/>
      <c r="O64" s="18">
        <v>400</v>
      </c>
    </row>
    <row r="65" spans="1:15" x14ac:dyDescent="0.35">
      <c r="A65" s="1"/>
      <c r="B65" s="1"/>
      <c r="C65" s="1"/>
      <c r="D65" s="1"/>
      <c r="E65" s="1"/>
      <c r="F65" s="1" t="s">
        <v>63</v>
      </c>
      <c r="G65" s="1"/>
      <c r="H65" s="1"/>
      <c r="I65" s="1"/>
      <c r="J65" s="15"/>
      <c r="K65" s="2">
        <v>0</v>
      </c>
      <c r="L65" s="15"/>
      <c r="M65" s="2">
        <v>200</v>
      </c>
      <c r="N65" s="15"/>
      <c r="O65" s="18">
        <v>200</v>
      </c>
    </row>
    <row r="66" spans="1:15" x14ac:dyDescent="0.35">
      <c r="A66" s="1"/>
      <c r="B66" s="1"/>
      <c r="C66" s="1"/>
      <c r="D66" s="1"/>
      <c r="E66" s="1"/>
      <c r="F66" s="1" t="s">
        <v>64</v>
      </c>
      <c r="G66" s="1"/>
      <c r="H66" s="1"/>
      <c r="I66" s="1"/>
      <c r="J66" s="15"/>
      <c r="K66" s="2"/>
      <c r="L66" s="15"/>
      <c r="M66" s="2"/>
      <c r="N66" s="15"/>
      <c r="O66" s="2"/>
    </row>
    <row r="67" spans="1:15" x14ac:dyDescent="0.35">
      <c r="A67" s="1"/>
      <c r="B67" s="1"/>
      <c r="C67" s="1"/>
      <c r="D67" s="1"/>
      <c r="E67" s="1"/>
      <c r="F67" s="1"/>
      <c r="G67" s="1" t="s">
        <v>65</v>
      </c>
      <c r="H67" s="1"/>
      <c r="I67" s="1"/>
      <c r="J67" s="15"/>
      <c r="K67" s="2">
        <v>0</v>
      </c>
      <c r="L67" s="15"/>
      <c r="M67" s="2">
        <v>200</v>
      </c>
      <c r="N67" s="15"/>
      <c r="O67" s="18">
        <v>200</v>
      </c>
    </row>
    <row r="68" spans="1:15" x14ac:dyDescent="0.35">
      <c r="A68" s="1"/>
      <c r="B68" s="1"/>
      <c r="C68" s="1"/>
      <c r="D68" s="1"/>
      <c r="E68" s="1"/>
      <c r="F68" s="1"/>
      <c r="G68" s="1" t="s">
        <v>66</v>
      </c>
      <c r="H68" s="1"/>
      <c r="I68" s="1"/>
      <c r="J68" s="15"/>
      <c r="K68" s="2">
        <v>49.99</v>
      </c>
      <c r="L68" s="15"/>
      <c r="M68" s="2">
        <v>400</v>
      </c>
      <c r="N68" s="15"/>
      <c r="O68" s="18">
        <v>400</v>
      </c>
    </row>
    <row r="69" spans="1:15" x14ac:dyDescent="0.35">
      <c r="A69" s="1"/>
      <c r="B69" s="1"/>
      <c r="C69" s="1"/>
      <c r="D69" s="1"/>
      <c r="E69" s="1"/>
      <c r="F69" s="1"/>
      <c r="G69" s="1" t="s">
        <v>67</v>
      </c>
      <c r="H69" s="1"/>
      <c r="I69" s="1"/>
      <c r="J69" s="15"/>
      <c r="K69" s="2">
        <v>363.81</v>
      </c>
      <c r="L69" s="15"/>
      <c r="M69" s="2">
        <v>500</v>
      </c>
      <c r="N69" s="15"/>
      <c r="O69" s="18">
        <v>500</v>
      </c>
    </row>
    <row r="70" spans="1:15" ht="15" thickBot="1" x14ac:dyDescent="0.4">
      <c r="A70" s="1"/>
      <c r="B70" s="1"/>
      <c r="C70" s="1"/>
      <c r="D70" s="1"/>
      <c r="E70" s="1"/>
      <c r="F70" s="1"/>
      <c r="G70" s="1" t="s">
        <v>68</v>
      </c>
      <c r="H70" s="1"/>
      <c r="I70" s="1"/>
      <c r="J70" s="15"/>
      <c r="K70" s="3">
        <v>0</v>
      </c>
      <c r="L70" s="15"/>
      <c r="M70" s="3">
        <v>700</v>
      </c>
      <c r="N70" s="15"/>
      <c r="O70" s="3">
        <v>700</v>
      </c>
    </row>
    <row r="71" spans="1:15" x14ac:dyDescent="0.35">
      <c r="A71" s="1"/>
      <c r="B71" s="1"/>
      <c r="C71" s="1"/>
      <c r="D71" s="1"/>
      <c r="E71" s="1"/>
      <c r="F71" s="1" t="s">
        <v>69</v>
      </c>
      <c r="G71" s="1"/>
      <c r="H71" s="1"/>
      <c r="I71" s="1"/>
      <c r="J71" s="15"/>
      <c r="K71" s="2">
        <f>ROUND(SUM(K66:K70),5)</f>
        <v>413.8</v>
      </c>
      <c r="L71" s="15"/>
      <c r="M71" s="2">
        <f>ROUND(SUM(M66:M70),5)</f>
        <v>1800</v>
      </c>
      <c r="N71" s="15"/>
      <c r="O71" s="2">
        <f>ROUND(SUM(O66:O70),5)</f>
        <v>1800</v>
      </c>
    </row>
    <row r="72" spans="1:15" x14ac:dyDescent="0.35">
      <c r="A72" s="1"/>
      <c r="B72" s="1"/>
      <c r="C72" s="1"/>
      <c r="D72" s="1"/>
      <c r="E72" s="1"/>
      <c r="F72" s="1" t="s">
        <v>26</v>
      </c>
      <c r="G72" s="1"/>
      <c r="H72" s="1"/>
      <c r="I72" s="1"/>
      <c r="J72" s="15"/>
      <c r="K72" s="2">
        <v>139</v>
      </c>
      <c r="L72" s="15"/>
      <c r="M72" s="2">
        <v>200</v>
      </c>
      <c r="N72" s="15"/>
      <c r="O72" s="18">
        <v>200</v>
      </c>
    </row>
    <row r="73" spans="1:15" x14ac:dyDescent="0.35">
      <c r="A73" s="1"/>
      <c r="B73" s="1"/>
      <c r="C73" s="1"/>
      <c r="D73" s="1"/>
      <c r="E73" s="1"/>
      <c r="F73" s="1" t="s">
        <v>70</v>
      </c>
      <c r="G73" s="1"/>
      <c r="H73" s="1"/>
      <c r="I73" s="1"/>
      <c r="J73" s="15"/>
      <c r="K73" s="2">
        <v>26.99</v>
      </c>
      <c r="L73" s="15"/>
      <c r="M73" s="2">
        <v>100</v>
      </c>
      <c r="N73" s="15"/>
      <c r="O73" s="18">
        <v>100</v>
      </c>
    </row>
    <row r="74" spans="1:15" x14ac:dyDescent="0.35">
      <c r="A74" s="1"/>
      <c r="B74" s="1"/>
      <c r="C74" s="1"/>
      <c r="D74" s="1"/>
      <c r="E74" s="1"/>
      <c r="F74" s="1" t="s">
        <v>71</v>
      </c>
      <c r="G74" s="1"/>
      <c r="H74" s="1"/>
      <c r="I74" s="1"/>
      <c r="J74" s="15"/>
      <c r="K74" s="2">
        <v>124.89</v>
      </c>
      <c r="L74" s="15"/>
      <c r="M74" s="2">
        <v>500</v>
      </c>
      <c r="N74" s="15"/>
      <c r="O74" s="18">
        <v>500</v>
      </c>
    </row>
    <row r="75" spans="1:15" ht="15" thickBot="1" x14ac:dyDescent="0.4">
      <c r="A75" s="1"/>
      <c r="B75" s="1"/>
      <c r="C75" s="1"/>
      <c r="D75" s="1"/>
      <c r="E75" s="1"/>
      <c r="F75" s="1" t="s">
        <v>72</v>
      </c>
      <c r="G75" s="1"/>
      <c r="H75" s="1"/>
      <c r="I75" s="1"/>
      <c r="J75" s="15"/>
      <c r="K75" s="3">
        <v>0</v>
      </c>
      <c r="L75" s="15"/>
      <c r="M75" s="3">
        <v>1000</v>
      </c>
      <c r="N75" s="15"/>
      <c r="O75" s="3">
        <v>1000</v>
      </c>
    </row>
    <row r="76" spans="1:15" x14ac:dyDescent="0.35">
      <c r="A76" s="1"/>
      <c r="B76" s="1"/>
      <c r="C76" s="1"/>
      <c r="D76" s="1"/>
      <c r="E76" s="1" t="s">
        <v>73</v>
      </c>
      <c r="F76" s="1"/>
      <c r="G76" s="1"/>
      <c r="H76" s="1"/>
      <c r="I76" s="1"/>
      <c r="J76" s="15"/>
      <c r="K76" s="2">
        <f>ROUND(SUM(K60:K65)+SUM(K71:K75),5)</f>
        <v>1108.32</v>
      </c>
      <c r="L76" s="15"/>
      <c r="M76" s="2">
        <f>ROUND(SUM(M60:M65)+SUM(M71:M75),5)</f>
        <v>5600</v>
      </c>
      <c r="N76" s="15"/>
      <c r="O76" s="2">
        <f>ROUND(SUM(O60:O65)+SUM(O71:O75),5)</f>
        <v>5600</v>
      </c>
    </row>
    <row r="77" spans="1:15" x14ac:dyDescent="0.35">
      <c r="A77" s="1"/>
      <c r="B77" s="1"/>
      <c r="C77" s="1"/>
      <c r="D77" s="1"/>
      <c r="E77" s="1" t="s">
        <v>74</v>
      </c>
      <c r="F77" s="1"/>
      <c r="G77" s="1"/>
      <c r="H77" s="1"/>
      <c r="I77" s="1"/>
      <c r="J77" s="15"/>
      <c r="K77" s="2"/>
      <c r="L77" s="15"/>
      <c r="M77" s="2"/>
      <c r="N77" s="15"/>
      <c r="O77" s="2"/>
    </row>
    <row r="78" spans="1:15" x14ac:dyDescent="0.35">
      <c r="A78" s="1"/>
      <c r="B78" s="1"/>
      <c r="C78" s="1"/>
      <c r="D78" s="1"/>
      <c r="E78" s="1"/>
      <c r="F78" s="1" t="s">
        <v>75</v>
      </c>
      <c r="G78" s="1"/>
      <c r="H78" s="1"/>
      <c r="I78" s="1"/>
      <c r="J78" s="15"/>
      <c r="K78" s="2"/>
      <c r="L78" s="15"/>
      <c r="M78" s="2"/>
      <c r="N78" s="15"/>
      <c r="O78" s="2"/>
    </row>
    <row r="79" spans="1:15" x14ac:dyDescent="0.35">
      <c r="A79" s="1"/>
      <c r="B79" s="1"/>
      <c r="C79" s="1"/>
      <c r="D79" s="1"/>
      <c r="E79" s="1"/>
      <c r="F79" s="1"/>
      <c r="G79" s="1" t="s">
        <v>76</v>
      </c>
      <c r="H79" s="1"/>
      <c r="I79" s="1"/>
      <c r="J79" s="15"/>
      <c r="K79" s="2">
        <v>1122.95</v>
      </c>
      <c r="L79" s="15"/>
      <c r="M79" s="2">
        <v>1400</v>
      </c>
      <c r="N79" s="15"/>
      <c r="O79" s="18">
        <v>1500</v>
      </c>
    </row>
    <row r="80" spans="1:15" x14ac:dyDescent="0.35">
      <c r="A80" s="1"/>
      <c r="B80" s="1"/>
      <c r="C80" s="1"/>
      <c r="D80" s="1"/>
      <c r="E80" s="1"/>
      <c r="F80" s="1"/>
      <c r="G80" s="1" t="s">
        <v>77</v>
      </c>
      <c r="H80" s="1"/>
      <c r="I80" s="1"/>
      <c r="J80" s="15"/>
      <c r="K80" s="2">
        <v>988.11</v>
      </c>
      <c r="L80" s="15"/>
      <c r="M80" s="2">
        <v>2250</v>
      </c>
      <c r="N80" s="15"/>
      <c r="O80" s="18">
        <v>2200</v>
      </c>
    </row>
    <row r="81" spans="1:15" ht="15" thickBot="1" x14ac:dyDescent="0.4">
      <c r="A81" s="1"/>
      <c r="B81" s="1"/>
      <c r="C81" s="1"/>
      <c r="D81" s="1"/>
      <c r="E81" s="1"/>
      <c r="F81" s="1"/>
      <c r="G81" s="1" t="s">
        <v>55</v>
      </c>
      <c r="H81" s="1"/>
      <c r="I81" s="1"/>
      <c r="J81" s="15"/>
      <c r="K81" s="3">
        <v>166.84</v>
      </c>
      <c r="L81" s="15"/>
      <c r="M81" s="3">
        <v>1000</v>
      </c>
      <c r="N81" s="15"/>
      <c r="O81" s="3">
        <v>1000</v>
      </c>
    </row>
    <row r="82" spans="1:15" x14ac:dyDescent="0.35">
      <c r="A82" s="1"/>
      <c r="B82" s="1"/>
      <c r="C82" s="1"/>
      <c r="D82" s="1"/>
      <c r="E82" s="1"/>
      <c r="F82" s="1" t="s">
        <v>78</v>
      </c>
      <c r="G82" s="1"/>
      <c r="H82" s="1"/>
      <c r="I82" s="1"/>
      <c r="J82" s="15"/>
      <c r="K82" s="2">
        <f>ROUND(SUM(K78:K81),5)</f>
        <v>2277.9</v>
      </c>
      <c r="L82" s="15"/>
      <c r="M82" s="2">
        <f>ROUND(SUM(M78:M81),5)</f>
        <v>4650</v>
      </c>
      <c r="N82" s="15"/>
      <c r="O82" s="2">
        <f>ROUND(SUM(O78:O81),5)</f>
        <v>4700</v>
      </c>
    </row>
    <row r="83" spans="1:15" x14ac:dyDescent="0.35">
      <c r="A83" s="1"/>
      <c r="B83" s="1"/>
      <c r="C83" s="1"/>
      <c r="D83" s="1"/>
      <c r="E83" s="1"/>
      <c r="F83" s="1" t="s">
        <v>79</v>
      </c>
      <c r="G83" s="1"/>
      <c r="H83" s="1"/>
      <c r="I83" s="1"/>
      <c r="J83" s="15"/>
      <c r="K83" s="2"/>
      <c r="L83" s="15"/>
      <c r="M83" s="2"/>
      <c r="N83" s="15"/>
      <c r="O83" s="2"/>
    </row>
    <row r="84" spans="1:15" ht="15" thickBot="1" x14ac:dyDescent="0.4">
      <c r="A84" s="1"/>
      <c r="B84" s="1"/>
      <c r="C84" s="1"/>
      <c r="D84" s="1"/>
      <c r="E84" s="1"/>
      <c r="F84" s="1"/>
      <c r="G84" s="1" t="s">
        <v>76</v>
      </c>
      <c r="H84" s="1"/>
      <c r="I84" s="1"/>
      <c r="J84" s="15"/>
      <c r="K84" s="3">
        <v>0</v>
      </c>
      <c r="L84" s="15"/>
      <c r="M84" s="3">
        <v>12</v>
      </c>
      <c r="N84" s="15"/>
      <c r="O84" s="3">
        <v>1000</v>
      </c>
    </row>
    <row r="85" spans="1:15" x14ac:dyDescent="0.35">
      <c r="A85" s="1"/>
      <c r="B85" s="1"/>
      <c r="C85" s="1"/>
      <c r="D85" s="1"/>
      <c r="E85" s="1"/>
      <c r="F85" s="1" t="s">
        <v>80</v>
      </c>
      <c r="G85" s="1"/>
      <c r="H85" s="1"/>
      <c r="I85" s="1"/>
      <c r="J85" s="15"/>
      <c r="K85" s="2">
        <f>ROUND(SUM(K83:K84),5)</f>
        <v>0</v>
      </c>
      <c r="L85" s="15"/>
      <c r="M85" s="2">
        <f>ROUND(SUM(M83:M84),5)</f>
        <v>12</v>
      </c>
      <c r="N85" s="15"/>
      <c r="O85" s="2">
        <f>ROUND(SUM(O83:O84),5)</f>
        <v>1000</v>
      </c>
    </row>
    <row r="86" spans="1:15" x14ac:dyDescent="0.35">
      <c r="A86" s="1"/>
      <c r="B86" s="1"/>
      <c r="C86" s="1"/>
      <c r="D86" s="1"/>
      <c r="E86" s="1"/>
      <c r="F86" s="1" t="s">
        <v>81</v>
      </c>
      <c r="G86" s="1"/>
      <c r="H86" s="1"/>
      <c r="I86" s="1"/>
      <c r="J86" s="15"/>
      <c r="K86" s="2"/>
      <c r="L86" s="15"/>
      <c r="M86" s="2"/>
      <c r="N86" s="15"/>
      <c r="O86" s="2"/>
    </row>
    <row r="87" spans="1:15" ht="15" thickBot="1" x14ac:dyDescent="0.4">
      <c r="A87" s="1"/>
      <c r="B87" s="1"/>
      <c r="C87" s="1"/>
      <c r="D87" s="1"/>
      <c r="E87" s="1"/>
      <c r="F87" s="1"/>
      <c r="G87" s="1" t="s">
        <v>82</v>
      </c>
      <c r="H87" s="1"/>
      <c r="I87" s="1"/>
      <c r="J87" s="15"/>
      <c r="K87" s="3">
        <v>55.99</v>
      </c>
      <c r="L87" s="15"/>
      <c r="M87" s="3">
        <v>12</v>
      </c>
      <c r="N87" s="15"/>
      <c r="O87" s="3">
        <v>400</v>
      </c>
    </row>
    <row r="88" spans="1:15" x14ac:dyDescent="0.35">
      <c r="A88" s="1"/>
      <c r="B88" s="1"/>
      <c r="C88" s="1"/>
      <c r="D88" s="1"/>
      <c r="E88" s="1"/>
      <c r="F88" s="1" t="s">
        <v>83</v>
      </c>
      <c r="G88" s="1"/>
      <c r="H88" s="1"/>
      <c r="I88" s="1"/>
      <c r="J88" s="15"/>
      <c r="K88" s="2">
        <f>ROUND(SUM(K86:K87),5)</f>
        <v>55.99</v>
      </c>
      <c r="L88" s="15"/>
      <c r="M88" s="2">
        <f>ROUND(SUM(M86:M87),5)</f>
        <v>12</v>
      </c>
      <c r="N88" s="15"/>
      <c r="O88" s="2">
        <f>ROUND(SUM(O86:O87),5)</f>
        <v>400</v>
      </c>
    </row>
    <row r="89" spans="1:15" x14ac:dyDescent="0.35">
      <c r="A89" s="1"/>
      <c r="B89" s="1"/>
      <c r="C89" s="1"/>
      <c r="D89" s="1"/>
      <c r="E89" s="1"/>
      <c r="F89" s="1" t="s">
        <v>84</v>
      </c>
      <c r="G89" s="1"/>
      <c r="H89" s="1"/>
      <c r="I89" s="1"/>
      <c r="J89" s="15"/>
      <c r="K89" s="2"/>
      <c r="L89" s="15"/>
      <c r="M89" s="2"/>
      <c r="N89" s="15"/>
      <c r="O89" s="2"/>
    </row>
    <row r="90" spans="1:15" ht="15" thickBot="1" x14ac:dyDescent="0.4">
      <c r="A90" s="1"/>
      <c r="B90" s="1"/>
      <c r="C90" s="1"/>
      <c r="D90" s="1"/>
      <c r="E90" s="1"/>
      <c r="F90" s="1"/>
      <c r="G90" s="1" t="s">
        <v>76</v>
      </c>
      <c r="H90" s="1"/>
      <c r="I90" s="1"/>
      <c r="J90" s="15"/>
      <c r="K90" s="3">
        <v>0</v>
      </c>
      <c r="L90" s="15"/>
      <c r="M90" s="3">
        <v>12</v>
      </c>
      <c r="N90" s="15"/>
      <c r="O90" s="3">
        <v>100</v>
      </c>
    </row>
    <row r="91" spans="1:15" x14ac:dyDescent="0.35">
      <c r="A91" s="1"/>
      <c r="B91" s="1"/>
      <c r="C91" s="1"/>
      <c r="D91" s="1"/>
      <c r="E91" s="1"/>
      <c r="F91" s="1" t="s">
        <v>85</v>
      </c>
      <c r="G91" s="1"/>
      <c r="H91" s="1"/>
      <c r="I91" s="1"/>
      <c r="J91" s="15"/>
      <c r="K91" s="2">
        <f>ROUND(SUM(K89:K90),5)</f>
        <v>0</v>
      </c>
      <c r="L91" s="15"/>
      <c r="M91" s="2">
        <f>ROUND(SUM(M89:M90),5)</f>
        <v>12</v>
      </c>
      <c r="N91" s="15"/>
      <c r="O91" s="2">
        <f>ROUND(SUM(O89:O90),5)</f>
        <v>100</v>
      </c>
    </row>
    <row r="92" spans="1:15" x14ac:dyDescent="0.35">
      <c r="A92" s="1"/>
      <c r="B92" s="1"/>
      <c r="C92" s="1"/>
      <c r="D92" s="1"/>
      <c r="E92" s="1"/>
      <c r="F92" s="1" t="s">
        <v>86</v>
      </c>
      <c r="G92" s="1"/>
      <c r="H92" s="1"/>
      <c r="I92" s="1"/>
      <c r="J92" s="15"/>
      <c r="K92" s="2"/>
      <c r="L92" s="15"/>
      <c r="M92" s="2"/>
      <c r="N92" s="15"/>
      <c r="O92" s="2"/>
    </row>
    <row r="93" spans="1:15" x14ac:dyDescent="0.35">
      <c r="A93" s="1"/>
      <c r="B93" s="1"/>
      <c r="C93" s="1"/>
      <c r="D93" s="1"/>
      <c r="E93" s="1"/>
      <c r="F93" s="1"/>
      <c r="G93" s="1" t="s">
        <v>76</v>
      </c>
      <c r="H93" s="1"/>
      <c r="I93" s="1"/>
      <c r="J93" s="15"/>
      <c r="K93" s="2"/>
      <c r="L93" s="15"/>
      <c r="M93" s="2"/>
      <c r="N93" s="15"/>
      <c r="O93" s="2"/>
    </row>
    <row r="94" spans="1:15" ht="15" thickBot="1" x14ac:dyDescent="0.4">
      <c r="A94" s="1"/>
      <c r="B94" s="1"/>
      <c r="C94" s="1"/>
      <c r="D94" s="1"/>
      <c r="E94" s="1"/>
      <c r="F94" s="1"/>
      <c r="G94" s="1"/>
      <c r="H94" s="1" t="s">
        <v>87</v>
      </c>
      <c r="I94" s="1"/>
      <c r="J94" s="15"/>
      <c r="K94" s="4">
        <v>0</v>
      </c>
      <c r="L94" s="15"/>
      <c r="M94" s="4">
        <v>12</v>
      </c>
      <c r="N94" s="15"/>
      <c r="O94" s="4">
        <v>1000</v>
      </c>
    </row>
    <row r="95" spans="1:15" ht="15" thickBot="1" x14ac:dyDescent="0.4">
      <c r="A95" s="1"/>
      <c r="B95" s="1"/>
      <c r="C95" s="1"/>
      <c r="D95" s="1"/>
      <c r="E95" s="1"/>
      <c r="F95" s="1"/>
      <c r="G95" s="1" t="s">
        <v>88</v>
      </c>
      <c r="H95" s="1"/>
      <c r="I95" s="1"/>
      <c r="J95" s="15"/>
      <c r="K95" s="5">
        <f>ROUND(SUM(K93:K94),5)</f>
        <v>0</v>
      </c>
      <c r="L95" s="15"/>
      <c r="M95" s="5">
        <f>ROUND(SUM(M93:M94),5)</f>
        <v>12</v>
      </c>
      <c r="N95" s="15"/>
      <c r="O95" s="5">
        <f>ROUND(SUM(O93:O94),5)</f>
        <v>1000</v>
      </c>
    </row>
    <row r="96" spans="1:15" ht="15" thickBot="1" x14ac:dyDescent="0.4">
      <c r="A96" s="1"/>
      <c r="B96" s="1"/>
      <c r="C96" s="1"/>
      <c r="D96" s="1"/>
      <c r="E96" s="1"/>
      <c r="F96" s="1" t="s">
        <v>89</v>
      </c>
      <c r="G96" s="1"/>
      <c r="H96" s="1"/>
      <c r="I96" s="1"/>
      <c r="J96" s="15"/>
      <c r="K96" s="6">
        <f>ROUND(K92+K95,5)</f>
        <v>0</v>
      </c>
      <c r="L96" s="15"/>
      <c r="M96" s="6">
        <f>ROUND(M92+M95,5)</f>
        <v>12</v>
      </c>
      <c r="N96" s="15"/>
      <c r="O96" s="6">
        <f>ROUND(O92+O95,5)</f>
        <v>1000</v>
      </c>
    </row>
    <row r="97" spans="1:15" x14ac:dyDescent="0.35">
      <c r="A97" s="1"/>
      <c r="B97" s="1"/>
      <c r="C97" s="1"/>
      <c r="D97" s="1"/>
      <c r="E97" s="1" t="s">
        <v>90</v>
      </c>
      <c r="F97" s="1"/>
      <c r="G97" s="1"/>
      <c r="H97" s="1"/>
      <c r="I97" s="1"/>
      <c r="J97" s="15"/>
      <c r="K97" s="2">
        <f>ROUND(K77+K82+K85+K88+K91+K96,5)</f>
        <v>2333.89</v>
      </c>
      <c r="L97" s="15"/>
      <c r="M97" s="2">
        <f>ROUND(M77+M82+M85+M88+M91+M96,5)</f>
        <v>4698</v>
      </c>
      <c r="N97" s="15"/>
      <c r="O97" s="2">
        <f>ROUND(O77+O82+O85+O88+O91+O96,5)</f>
        <v>7200</v>
      </c>
    </row>
    <row r="98" spans="1:15" x14ac:dyDescent="0.35">
      <c r="A98" s="1"/>
      <c r="B98" s="1"/>
      <c r="C98" s="1"/>
      <c r="D98" s="1"/>
      <c r="E98" s="1" t="s">
        <v>91</v>
      </c>
      <c r="F98" s="1"/>
      <c r="G98" s="1"/>
      <c r="H98" s="1"/>
      <c r="I98" s="1"/>
      <c r="J98" s="15"/>
      <c r="K98" s="2"/>
      <c r="L98" s="15"/>
      <c r="M98" s="2"/>
      <c r="N98" s="15"/>
      <c r="O98" s="2"/>
    </row>
    <row r="99" spans="1:15" x14ac:dyDescent="0.35">
      <c r="A99" s="1"/>
      <c r="B99" s="1"/>
      <c r="C99" s="1"/>
      <c r="D99" s="1"/>
      <c r="E99" s="1"/>
      <c r="F99" s="1" t="s">
        <v>92</v>
      </c>
      <c r="G99" s="1"/>
      <c r="H99" s="1"/>
      <c r="I99" s="1"/>
      <c r="J99" s="15"/>
      <c r="K99" s="2"/>
      <c r="L99" s="15"/>
      <c r="M99" s="2"/>
      <c r="N99" s="15"/>
      <c r="O99" s="2"/>
    </row>
    <row r="100" spans="1:15" x14ac:dyDescent="0.35">
      <c r="A100" s="1"/>
      <c r="B100" s="1"/>
      <c r="C100" s="1"/>
      <c r="D100" s="1"/>
      <c r="E100" s="1"/>
      <c r="F100" s="1"/>
      <c r="G100" s="1" t="s">
        <v>93</v>
      </c>
      <c r="H100" s="1"/>
      <c r="I100" s="1"/>
      <c r="J100" s="15"/>
      <c r="K100" s="2"/>
      <c r="L100" s="15"/>
      <c r="M100" s="2"/>
      <c r="N100" s="15"/>
      <c r="O100" s="2"/>
    </row>
    <row r="101" spans="1:15" x14ac:dyDescent="0.35">
      <c r="A101" s="1"/>
      <c r="B101" s="1"/>
      <c r="C101" s="1"/>
      <c r="D101" s="1"/>
      <c r="E101" s="1"/>
      <c r="F101" s="1"/>
      <c r="G101" s="1"/>
      <c r="H101" s="1" t="s">
        <v>94</v>
      </c>
      <c r="I101" s="1"/>
      <c r="J101" s="15"/>
      <c r="K101" s="2"/>
      <c r="L101" s="15"/>
      <c r="M101" s="2"/>
      <c r="N101" s="15"/>
      <c r="O101" s="2"/>
    </row>
    <row r="102" spans="1:15" x14ac:dyDescent="0.35">
      <c r="A102" s="1"/>
      <c r="B102" s="1"/>
      <c r="C102" s="1"/>
      <c r="D102" s="1"/>
      <c r="E102" s="1"/>
      <c r="F102" s="1"/>
      <c r="G102" s="1"/>
      <c r="H102" s="1"/>
      <c r="I102" s="1" t="s">
        <v>95</v>
      </c>
      <c r="J102" s="15"/>
      <c r="K102" s="2">
        <v>33999.96</v>
      </c>
      <c r="L102" s="15"/>
      <c r="M102" s="2">
        <v>34680</v>
      </c>
      <c r="N102" s="15"/>
      <c r="O102" s="18">
        <v>34680</v>
      </c>
    </row>
    <row r="103" spans="1:15" x14ac:dyDescent="0.35">
      <c r="A103" s="1"/>
      <c r="B103" s="1"/>
      <c r="C103" s="1"/>
      <c r="D103" s="1"/>
      <c r="E103" s="1"/>
      <c r="F103" s="1"/>
      <c r="G103" s="1"/>
      <c r="H103" s="1"/>
      <c r="I103" s="1" t="s">
        <v>96</v>
      </c>
      <c r="J103" s="15"/>
      <c r="K103" s="2">
        <v>0</v>
      </c>
      <c r="L103" s="15"/>
      <c r="M103" s="2">
        <v>0</v>
      </c>
      <c r="N103" s="15"/>
      <c r="O103" s="18">
        <f>M103*1.03</f>
        <v>0</v>
      </c>
    </row>
    <row r="104" spans="1:15" x14ac:dyDescent="0.35">
      <c r="A104" s="1"/>
      <c r="B104" s="1"/>
      <c r="C104" s="1"/>
      <c r="D104" s="1"/>
      <c r="E104" s="1"/>
      <c r="F104" s="1"/>
      <c r="G104" s="1"/>
      <c r="H104" s="1"/>
      <c r="I104" s="1" t="s">
        <v>97</v>
      </c>
      <c r="J104" s="15"/>
      <c r="K104" s="2">
        <v>2400</v>
      </c>
      <c r="L104" s="15"/>
      <c r="M104" s="2">
        <v>2448</v>
      </c>
      <c r="N104" s="15"/>
      <c r="O104" s="18">
        <v>2448</v>
      </c>
    </row>
    <row r="105" spans="1:15" ht="15" thickBot="1" x14ac:dyDescent="0.4">
      <c r="A105" s="1"/>
      <c r="B105" s="1"/>
      <c r="C105" s="1"/>
      <c r="D105" s="1"/>
      <c r="E105" s="1"/>
      <c r="F105" s="1"/>
      <c r="G105" s="1"/>
      <c r="H105" s="1"/>
      <c r="I105" s="1" t="s">
        <v>98</v>
      </c>
      <c r="J105" s="15"/>
      <c r="K105" s="4">
        <v>29407.96</v>
      </c>
      <c r="L105" s="15"/>
      <c r="M105" s="4">
        <v>29238</v>
      </c>
      <c r="N105" s="15"/>
      <c r="O105" s="18">
        <v>31229</v>
      </c>
    </row>
    <row r="106" spans="1:15" ht="15" thickBot="1" x14ac:dyDescent="0.4">
      <c r="A106" s="1"/>
      <c r="B106" s="1"/>
      <c r="C106" s="1"/>
      <c r="D106" s="1"/>
      <c r="E106" s="1"/>
      <c r="F106" s="1"/>
      <c r="G106" s="1"/>
      <c r="H106" s="1" t="s">
        <v>99</v>
      </c>
      <c r="I106" s="1"/>
      <c r="J106" s="15"/>
      <c r="K106" s="6">
        <f>ROUND(SUM(K101:K105),5)</f>
        <v>65807.92</v>
      </c>
      <c r="L106" s="15"/>
      <c r="M106" s="6">
        <f>ROUND(SUM(M101:M105),5)</f>
        <v>66366</v>
      </c>
      <c r="N106" s="15"/>
      <c r="O106" s="6">
        <f>ROUND(SUM(O101:O105),5)</f>
        <v>68357</v>
      </c>
    </row>
    <row r="107" spans="1:15" x14ac:dyDescent="0.35">
      <c r="A107" s="1"/>
      <c r="B107" s="1"/>
      <c r="C107" s="1"/>
      <c r="D107" s="1"/>
      <c r="E107" s="1"/>
      <c r="F107" s="1"/>
      <c r="G107" s="1" t="s">
        <v>100</v>
      </c>
      <c r="H107" s="1"/>
      <c r="I107" s="1"/>
      <c r="J107" s="15"/>
      <c r="K107" s="2">
        <f>ROUND(K100+K106,5)</f>
        <v>65807.92</v>
      </c>
      <c r="L107" s="15"/>
      <c r="M107" s="2">
        <f>ROUND(M100+M106,5)</f>
        <v>66366</v>
      </c>
      <c r="N107" s="15"/>
      <c r="O107" s="2">
        <f>ROUND(O100+O106,5)</f>
        <v>68357</v>
      </c>
    </row>
    <row r="108" spans="1:15" x14ac:dyDescent="0.35">
      <c r="A108" s="1"/>
      <c r="B108" s="1"/>
      <c r="C108" s="1"/>
      <c r="D108" s="1"/>
      <c r="E108" s="1"/>
      <c r="F108" s="1"/>
      <c r="G108" s="1" t="s">
        <v>101</v>
      </c>
      <c r="H108" s="1"/>
      <c r="I108" s="1"/>
      <c r="J108" s="15"/>
      <c r="K108" s="2"/>
      <c r="L108" s="15"/>
      <c r="M108" s="2"/>
      <c r="N108" s="15"/>
      <c r="O108" s="2"/>
    </row>
    <row r="109" spans="1:15" x14ac:dyDescent="0.35">
      <c r="A109" s="1"/>
      <c r="B109" s="1"/>
      <c r="C109" s="1"/>
      <c r="D109" s="1"/>
      <c r="E109" s="1"/>
      <c r="F109" s="1"/>
      <c r="G109" s="1"/>
      <c r="H109" s="1" t="s">
        <v>102</v>
      </c>
      <c r="I109" s="1"/>
      <c r="J109" s="15"/>
      <c r="K109" s="2"/>
      <c r="L109" s="15"/>
      <c r="M109" s="2"/>
      <c r="N109" s="15"/>
      <c r="O109" s="2"/>
    </row>
    <row r="110" spans="1:15" x14ac:dyDescent="0.35">
      <c r="A110" s="1"/>
      <c r="B110" s="1"/>
      <c r="C110" s="1"/>
      <c r="D110" s="1"/>
      <c r="E110" s="1"/>
      <c r="F110" s="1"/>
      <c r="G110" s="1"/>
      <c r="H110" s="1"/>
      <c r="I110" s="1" t="s">
        <v>103</v>
      </c>
      <c r="J110" s="15"/>
      <c r="K110" s="2">
        <v>600</v>
      </c>
      <c r="L110" s="15"/>
      <c r="M110" s="2">
        <v>600</v>
      </c>
      <c r="N110" s="15"/>
      <c r="O110" s="18">
        <v>600</v>
      </c>
    </row>
    <row r="111" spans="1:15" x14ac:dyDescent="0.35">
      <c r="A111" s="1"/>
      <c r="B111" s="1"/>
      <c r="C111" s="1"/>
      <c r="D111" s="1"/>
      <c r="E111" s="1"/>
      <c r="F111" s="1"/>
      <c r="G111" s="1"/>
      <c r="H111" s="1"/>
      <c r="I111" s="1" t="s">
        <v>104</v>
      </c>
      <c r="J111" s="15"/>
      <c r="K111" s="2">
        <v>36999.96</v>
      </c>
      <c r="L111" s="15"/>
      <c r="M111" s="2">
        <v>37000</v>
      </c>
      <c r="N111" s="15"/>
      <c r="O111" s="18">
        <v>37000</v>
      </c>
    </row>
    <row r="112" spans="1:15" x14ac:dyDescent="0.35">
      <c r="A112" s="1"/>
      <c r="B112" s="1"/>
      <c r="C112" s="1"/>
      <c r="D112" s="1"/>
      <c r="E112" s="1"/>
      <c r="F112" s="1"/>
      <c r="G112" s="1"/>
      <c r="H112" s="1"/>
      <c r="I112" s="1" t="s">
        <v>97</v>
      </c>
      <c r="J112" s="15"/>
      <c r="K112" s="2">
        <v>6999.96</v>
      </c>
      <c r="L112" s="15"/>
      <c r="M112" s="2">
        <v>7000</v>
      </c>
      <c r="N112" s="15"/>
      <c r="O112" s="18">
        <v>7000</v>
      </c>
    </row>
    <row r="113" spans="1:15" ht="15" thickBot="1" x14ac:dyDescent="0.4">
      <c r="A113" s="1"/>
      <c r="B113" s="1"/>
      <c r="C113" s="1"/>
      <c r="D113" s="1"/>
      <c r="E113" s="1"/>
      <c r="F113" s="1"/>
      <c r="G113" s="1"/>
      <c r="H113" s="1"/>
      <c r="I113" s="1" t="s">
        <v>98</v>
      </c>
      <c r="J113" s="15"/>
      <c r="K113" s="4">
        <v>31899.96</v>
      </c>
      <c r="L113" s="15"/>
      <c r="M113" s="4">
        <v>31900</v>
      </c>
      <c r="N113" s="15"/>
      <c r="O113" s="18">
        <v>34195</v>
      </c>
    </row>
    <row r="114" spans="1:15" ht="15" thickBot="1" x14ac:dyDescent="0.4">
      <c r="A114" s="1"/>
      <c r="B114" s="1"/>
      <c r="C114" s="1"/>
      <c r="D114" s="1"/>
      <c r="E114" s="1"/>
      <c r="F114" s="1"/>
      <c r="G114" s="1"/>
      <c r="H114" s="1" t="s">
        <v>105</v>
      </c>
      <c r="I114" s="1"/>
      <c r="J114" s="15"/>
      <c r="K114" s="6">
        <f>ROUND(SUM(K109:K113),5)</f>
        <v>76499.88</v>
      </c>
      <c r="L114" s="15"/>
      <c r="M114" s="6">
        <f>ROUND(SUM(M109:M113),5)</f>
        <v>76500</v>
      </c>
      <c r="N114" s="15"/>
      <c r="O114" s="6">
        <f>ROUND(SUM(O109:O113),5)</f>
        <v>78795</v>
      </c>
    </row>
    <row r="115" spans="1:15" x14ac:dyDescent="0.35">
      <c r="A115" s="1"/>
      <c r="B115" s="1"/>
      <c r="C115" s="1"/>
      <c r="D115" s="1"/>
      <c r="E115" s="1"/>
      <c r="F115" s="1"/>
      <c r="G115" s="1" t="s">
        <v>106</v>
      </c>
      <c r="H115" s="1"/>
      <c r="I115" s="1"/>
      <c r="J115" s="15"/>
      <c r="K115" s="2">
        <f>ROUND(K108+K114,5)</f>
        <v>76499.88</v>
      </c>
      <c r="L115" s="15"/>
      <c r="M115" s="2">
        <f>ROUND(M108+M114,5)</f>
        <v>76500</v>
      </c>
      <c r="N115" s="15"/>
      <c r="O115" s="2">
        <f>ROUND(O108+O114,5)</f>
        <v>78795</v>
      </c>
    </row>
    <row r="116" spans="1:15" x14ac:dyDescent="0.35">
      <c r="A116" s="1"/>
      <c r="B116" s="1"/>
      <c r="C116" s="1"/>
      <c r="D116" s="1"/>
      <c r="E116" s="1"/>
      <c r="F116" s="1"/>
      <c r="G116" s="1" t="s">
        <v>107</v>
      </c>
      <c r="H116" s="1"/>
      <c r="I116" s="1"/>
      <c r="J116" s="15"/>
      <c r="K116" s="2"/>
      <c r="L116" s="15"/>
      <c r="M116" s="2"/>
      <c r="N116" s="15"/>
      <c r="O116" s="2"/>
    </row>
    <row r="117" spans="1:15" x14ac:dyDescent="0.35">
      <c r="A117" s="1"/>
      <c r="B117" s="1"/>
      <c r="C117" s="1"/>
      <c r="D117" s="1"/>
      <c r="E117" s="1"/>
      <c r="F117" s="1"/>
      <c r="G117" s="1"/>
      <c r="H117" s="1" t="s">
        <v>108</v>
      </c>
      <c r="I117" s="1"/>
      <c r="J117" s="15"/>
      <c r="K117" s="2"/>
      <c r="L117" s="15"/>
      <c r="M117" s="2"/>
      <c r="N117" s="15"/>
      <c r="O117" s="2"/>
    </row>
    <row r="118" spans="1:15" x14ac:dyDescent="0.35">
      <c r="A118" s="1"/>
      <c r="B118" s="1"/>
      <c r="C118" s="1"/>
      <c r="D118" s="1"/>
      <c r="E118" s="1"/>
      <c r="F118" s="1"/>
      <c r="G118" s="1"/>
      <c r="H118" s="1"/>
      <c r="I118" s="1" t="s">
        <v>109</v>
      </c>
      <c r="J118" s="15"/>
      <c r="K118" s="2">
        <v>2400</v>
      </c>
      <c r="L118" s="15"/>
      <c r="M118" s="2">
        <v>2448</v>
      </c>
      <c r="N118" s="15"/>
      <c r="O118" s="18">
        <v>2448</v>
      </c>
    </row>
    <row r="119" spans="1:15" x14ac:dyDescent="0.35">
      <c r="A119" s="1"/>
      <c r="B119" s="1"/>
      <c r="C119" s="1"/>
      <c r="D119" s="1"/>
      <c r="E119" s="1"/>
      <c r="F119" s="1"/>
      <c r="G119" s="1"/>
      <c r="H119" s="1"/>
      <c r="I119" s="1" t="s">
        <v>110</v>
      </c>
      <c r="J119" s="15"/>
      <c r="K119" s="2">
        <v>12000</v>
      </c>
      <c r="L119" s="15"/>
      <c r="M119" s="2">
        <v>12240</v>
      </c>
      <c r="N119" s="15"/>
      <c r="O119" s="18">
        <v>12240</v>
      </c>
    </row>
    <row r="120" spans="1:15" x14ac:dyDescent="0.35">
      <c r="A120" s="1"/>
      <c r="B120" s="1"/>
      <c r="C120" s="1"/>
      <c r="D120" s="1"/>
      <c r="E120" s="1"/>
      <c r="F120" s="1"/>
      <c r="G120" s="1"/>
      <c r="H120" s="1"/>
      <c r="I120" s="1" t="s">
        <v>96</v>
      </c>
      <c r="J120" s="15"/>
      <c r="K120" s="2">
        <v>3590.95</v>
      </c>
      <c r="L120" s="15"/>
      <c r="M120" s="2">
        <v>3636</v>
      </c>
      <c r="N120" s="15"/>
      <c r="O120" s="18">
        <v>3636</v>
      </c>
    </row>
    <row r="121" spans="1:15" x14ac:dyDescent="0.35">
      <c r="A121" s="1"/>
      <c r="B121" s="1"/>
      <c r="C121" s="1"/>
      <c r="D121" s="1"/>
      <c r="E121" s="1"/>
      <c r="F121" s="1"/>
      <c r="G121" s="1"/>
      <c r="H121" s="1"/>
      <c r="I121" s="1" t="s">
        <v>97</v>
      </c>
      <c r="J121" s="15"/>
      <c r="K121" s="2">
        <v>1200</v>
      </c>
      <c r="L121" s="15"/>
      <c r="M121" s="2">
        <v>1224</v>
      </c>
      <c r="N121" s="15"/>
      <c r="O121" s="18">
        <v>1224</v>
      </c>
    </row>
    <row r="122" spans="1:15" ht="15" thickBot="1" x14ac:dyDescent="0.4">
      <c r="A122" s="1"/>
      <c r="B122" s="1"/>
      <c r="C122" s="1"/>
      <c r="D122" s="1"/>
      <c r="E122" s="1"/>
      <c r="F122" s="1"/>
      <c r="G122" s="1"/>
      <c r="H122" s="1"/>
      <c r="I122" s="1" t="s">
        <v>98</v>
      </c>
      <c r="J122" s="15"/>
      <c r="K122" s="4">
        <v>46940.5</v>
      </c>
      <c r="L122" s="15"/>
      <c r="M122" s="4">
        <v>46818</v>
      </c>
      <c r="N122" s="15"/>
      <c r="O122" s="18">
        <v>48809</v>
      </c>
    </row>
    <row r="123" spans="1:15" ht="15" thickBot="1" x14ac:dyDescent="0.4">
      <c r="A123" s="1"/>
      <c r="B123" s="1"/>
      <c r="C123" s="1"/>
      <c r="D123" s="1"/>
      <c r="E123" s="1"/>
      <c r="F123" s="1"/>
      <c r="G123" s="1"/>
      <c r="H123" s="1" t="s">
        <v>111</v>
      </c>
      <c r="I123" s="1"/>
      <c r="J123" s="15"/>
      <c r="K123" s="5">
        <f>ROUND(SUM(K117:K122),5)</f>
        <v>66131.45</v>
      </c>
      <c r="L123" s="15"/>
      <c r="M123" s="5">
        <f>ROUND(SUM(M117:M122),5)</f>
        <v>66366</v>
      </c>
      <c r="N123" s="15"/>
      <c r="O123" s="5">
        <f>ROUND(SUM(O117:O122),5)</f>
        <v>68357</v>
      </c>
    </row>
    <row r="124" spans="1:15" ht="15" thickBot="1" x14ac:dyDescent="0.4">
      <c r="A124" s="1"/>
      <c r="B124" s="1"/>
      <c r="C124" s="1"/>
      <c r="D124" s="1"/>
      <c r="E124" s="1"/>
      <c r="F124" s="1"/>
      <c r="G124" s="1" t="s">
        <v>112</v>
      </c>
      <c r="H124" s="1"/>
      <c r="I124" s="1"/>
      <c r="J124" s="15"/>
      <c r="K124" s="6">
        <f>ROUND(K116+K123,5)</f>
        <v>66131.45</v>
      </c>
      <c r="L124" s="15"/>
      <c r="M124" s="6">
        <f>ROUND(M116+M123,5)</f>
        <v>66366</v>
      </c>
      <c r="N124" s="15"/>
      <c r="O124" s="6">
        <f>ROUND(O116+O123,5)</f>
        <v>68357</v>
      </c>
    </row>
    <row r="125" spans="1:15" x14ac:dyDescent="0.35">
      <c r="A125" s="1"/>
      <c r="B125" s="1"/>
      <c r="C125" s="1"/>
      <c r="D125" s="1"/>
      <c r="E125" s="1"/>
      <c r="F125" s="1" t="s">
        <v>113</v>
      </c>
      <c r="G125" s="1"/>
      <c r="H125" s="1"/>
      <c r="I125" s="1"/>
      <c r="J125" s="15"/>
      <c r="K125" s="2">
        <f>ROUND(K99+K107+K115+K124,5)</f>
        <v>208439.25</v>
      </c>
      <c r="L125" s="15"/>
      <c r="M125" s="2">
        <f>ROUND(M99+M107+M115+M124,5)</f>
        <v>209232</v>
      </c>
      <c r="N125" s="15"/>
      <c r="O125" s="2">
        <f>ROUND(O99+O107+O115+O124,5)</f>
        <v>215509</v>
      </c>
    </row>
    <row r="126" spans="1:15" x14ac:dyDescent="0.35">
      <c r="A126" s="1"/>
      <c r="B126" s="1"/>
      <c r="C126" s="1"/>
      <c r="D126" s="1"/>
      <c r="E126" s="1"/>
      <c r="F126" s="1" t="s">
        <v>217</v>
      </c>
      <c r="G126" s="1"/>
      <c r="H126" s="1"/>
      <c r="I126" s="1"/>
      <c r="J126" s="15"/>
      <c r="K126" s="2"/>
      <c r="L126" s="15"/>
      <c r="M126" s="2"/>
      <c r="N126" s="15"/>
      <c r="O126" s="2"/>
    </row>
    <row r="127" spans="1:15" x14ac:dyDescent="0.35">
      <c r="A127" s="1"/>
      <c r="B127" s="1"/>
      <c r="C127" s="1"/>
      <c r="D127" s="1"/>
      <c r="E127" s="1"/>
      <c r="F127" s="1"/>
      <c r="G127" s="1" t="s">
        <v>114</v>
      </c>
      <c r="H127" s="1"/>
      <c r="I127" s="1"/>
      <c r="J127" s="15"/>
      <c r="K127" s="2">
        <v>3060</v>
      </c>
      <c r="L127" s="15"/>
      <c r="M127" s="2">
        <v>3060</v>
      </c>
      <c r="N127" s="15"/>
      <c r="O127" s="18">
        <v>3152</v>
      </c>
    </row>
    <row r="128" spans="1:15" x14ac:dyDescent="0.35">
      <c r="A128" s="1"/>
      <c r="B128" s="1"/>
      <c r="C128" s="1"/>
      <c r="D128" s="1"/>
      <c r="E128" s="1"/>
      <c r="F128" s="1"/>
      <c r="G128" s="1" t="s">
        <v>115</v>
      </c>
      <c r="H128" s="1"/>
      <c r="I128" s="1"/>
      <c r="J128" s="15"/>
      <c r="K128" s="2">
        <v>23366.04</v>
      </c>
      <c r="L128" s="15"/>
      <c r="M128" s="2">
        <v>23366</v>
      </c>
      <c r="N128" s="15"/>
      <c r="O128" s="18">
        <v>26431</v>
      </c>
    </row>
    <row r="129" spans="1:15" x14ac:dyDescent="0.35">
      <c r="A129" s="1"/>
      <c r="B129" s="1"/>
      <c r="C129" s="1"/>
      <c r="D129" s="1"/>
      <c r="E129" s="1"/>
      <c r="F129" s="1"/>
      <c r="G129" s="1" t="s">
        <v>116</v>
      </c>
      <c r="H129" s="1"/>
      <c r="I129" s="1"/>
      <c r="J129" s="15"/>
      <c r="K129" s="2">
        <v>0</v>
      </c>
      <c r="L129" s="15"/>
      <c r="M129" s="2">
        <v>0</v>
      </c>
      <c r="N129" s="15"/>
      <c r="O129" s="18"/>
    </row>
    <row r="130" spans="1:15" x14ac:dyDescent="0.35">
      <c r="A130" s="1"/>
      <c r="B130" s="1"/>
      <c r="C130" s="1"/>
      <c r="D130" s="1"/>
      <c r="E130" s="1"/>
      <c r="F130" s="1"/>
      <c r="G130" s="1" t="s">
        <v>117</v>
      </c>
      <c r="H130" s="1"/>
      <c r="I130" s="1"/>
      <c r="J130" s="15"/>
      <c r="K130" s="2">
        <v>0</v>
      </c>
      <c r="L130" s="15"/>
      <c r="M130" s="2">
        <v>2295</v>
      </c>
      <c r="N130" s="15"/>
      <c r="O130" s="18">
        <v>0</v>
      </c>
    </row>
    <row r="131" spans="1:15" x14ac:dyDescent="0.35">
      <c r="A131" s="1"/>
      <c r="B131" s="1"/>
      <c r="C131" s="1"/>
      <c r="D131" s="1"/>
      <c r="E131" s="1"/>
      <c r="F131" s="1"/>
      <c r="G131" s="1" t="s">
        <v>118</v>
      </c>
      <c r="H131" s="1"/>
      <c r="I131" s="1"/>
      <c r="J131" s="15"/>
      <c r="K131" s="2">
        <v>0</v>
      </c>
      <c r="L131" s="15"/>
      <c r="M131" s="2">
        <v>600</v>
      </c>
      <c r="N131" s="15"/>
      <c r="O131" s="18">
        <v>600</v>
      </c>
    </row>
    <row r="132" spans="1:15" x14ac:dyDescent="0.35">
      <c r="A132" s="1"/>
      <c r="B132" s="1"/>
      <c r="C132" s="1"/>
      <c r="D132" s="1"/>
      <c r="E132" s="1"/>
      <c r="F132" s="1"/>
      <c r="G132" s="1" t="s">
        <v>119</v>
      </c>
      <c r="H132" s="1"/>
      <c r="I132" s="1"/>
      <c r="J132" s="15"/>
      <c r="K132" s="2">
        <v>12362.4</v>
      </c>
      <c r="L132" s="15"/>
      <c r="M132" s="2">
        <v>12362</v>
      </c>
      <c r="N132" s="15"/>
      <c r="O132" s="18">
        <v>12733</v>
      </c>
    </row>
    <row r="133" spans="1:15" ht="15" thickBot="1" x14ac:dyDescent="0.4">
      <c r="A133" s="1"/>
      <c r="B133" s="1"/>
      <c r="C133" s="1"/>
      <c r="D133" s="1"/>
      <c r="E133" s="1"/>
      <c r="F133" s="1"/>
      <c r="G133" s="1" t="s">
        <v>120</v>
      </c>
      <c r="H133" s="1"/>
      <c r="I133" s="1"/>
      <c r="J133" s="15"/>
      <c r="K133" s="3">
        <v>0</v>
      </c>
      <c r="L133" s="15"/>
      <c r="M133" s="3">
        <v>7200</v>
      </c>
      <c r="N133" s="15"/>
      <c r="O133" s="3">
        <v>0</v>
      </c>
    </row>
    <row r="134" spans="1:15" x14ac:dyDescent="0.35">
      <c r="A134" s="1"/>
      <c r="B134" s="1"/>
      <c r="C134" s="1"/>
      <c r="D134" s="1"/>
      <c r="E134" s="1"/>
      <c r="F134" s="1" t="s">
        <v>218</v>
      </c>
      <c r="G134" s="1"/>
      <c r="H134" s="1"/>
      <c r="I134" s="1"/>
      <c r="J134" s="15"/>
      <c r="K134" s="2">
        <f>ROUND(SUM(K126:K133),5)</f>
        <v>38788.44</v>
      </c>
      <c r="L134" s="15"/>
      <c r="M134" s="2">
        <f>ROUND(SUM(M126:M133),5)</f>
        <v>48883</v>
      </c>
      <c r="N134" s="15"/>
      <c r="O134" s="2">
        <f>ROUND(SUM(O126:O133),5)</f>
        <v>42916</v>
      </c>
    </row>
    <row r="135" spans="1:15" x14ac:dyDescent="0.35">
      <c r="A135" s="1"/>
      <c r="B135" s="1"/>
      <c r="C135" s="1"/>
      <c r="D135" s="1"/>
      <c r="E135" s="1"/>
      <c r="F135" s="1" t="s">
        <v>121</v>
      </c>
      <c r="G135" s="1"/>
      <c r="H135" s="1"/>
      <c r="I135" s="1"/>
      <c r="J135" s="15"/>
      <c r="K135" s="2"/>
      <c r="L135" s="15"/>
      <c r="M135" s="2"/>
      <c r="N135" s="15"/>
      <c r="O135" s="2"/>
    </row>
    <row r="136" spans="1:15" x14ac:dyDescent="0.35">
      <c r="A136" s="1"/>
      <c r="B136" s="1"/>
      <c r="C136" s="1"/>
      <c r="D136" s="1"/>
      <c r="E136" s="1"/>
      <c r="F136" s="1"/>
      <c r="G136" s="1" t="s">
        <v>122</v>
      </c>
      <c r="H136" s="1"/>
      <c r="I136" s="1"/>
      <c r="J136" s="15"/>
      <c r="K136" s="2"/>
      <c r="L136" s="15"/>
      <c r="M136" s="2"/>
      <c r="N136" s="15"/>
      <c r="O136" s="2"/>
    </row>
    <row r="137" spans="1:15" x14ac:dyDescent="0.35">
      <c r="A137" s="1"/>
      <c r="B137" s="1"/>
      <c r="C137" s="1"/>
      <c r="D137" s="1"/>
      <c r="E137" s="1"/>
      <c r="F137" s="1"/>
      <c r="G137" s="1"/>
      <c r="H137" s="1" t="s">
        <v>123</v>
      </c>
      <c r="I137" s="1"/>
      <c r="J137" s="15"/>
      <c r="K137" s="2">
        <v>0</v>
      </c>
      <c r="L137" s="15"/>
      <c r="M137" s="2">
        <v>300</v>
      </c>
      <c r="N137" s="15"/>
      <c r="O137" s="18">
        <v>300</v>
      </c>
    </row>
    <row r="138" spans="1:15" x14ac:dyDescent="0.35">
      <c r="A138" s="1"/>
      <c r="B138" s="1"/>
      <c r="C138" s="1"/>
      <c r="D138" s="1"/>
      <c r="E138" s="1"/>
      <c r="F138" s="1"/>
      <c r="G138" s="1"/>
      <c r="H138" s="1" t="s">
        <v>124</v>
      </c>
      <c r="I138" s="1"/>
      <c r="J138" s="15"/>
      <c r="K138" s="2">
        <v>0</v>
      </c>
      <c r="L138" s="15"/>
      <c r="M138" s="2">
        <v>1500</v>
      </c>
      <c r="N138" s="15"/>
      <c r="O138" s="18">
        <v>1500</v>
      </c>
    </row>
    <row r="139" spans="1:15" x14ac:dyDescent="0.35">
      <c r="A139" s="1"/>
      <c r="B139" s="1"/>
      <c r="C139" s="1"/>
      <c r="D139" s="1"/>
      <c r="E139" s="1"/>
      <c r="F139" s="1"/>
      <c r="G139" s="1"/>
      <c r="H139" s="1" t="s">
        <v>125</v>
      </c>
      <c r="I139" s="1"/>
      <c r="J139" s="15"/>
      <c r="K139" s="2">
        <v>0</v>
      </c>
      <c r="L139" s="15"/>
      <c r="M139" s="2">
        <v>500</v>
      </c>
      <c r="N139" s="15"/>
      <c r="O139" s="18">
        <v>500</v>
      </c>
    </row>
    <row r="140" spans="1:15" ht="15" thickBot="1" x14ac:dyDescent="0.4">
      <c r="A140" s="1"/>
      <c r="B140" s="1"/>
      <c r="C140" s="1"/>
      <c r="D140" s="1"/>
      <c r="E140" s="1"/>
      <c r="F140" s="1"/>
      <c r="G140" s="1"/>
      <c r="H140" s="1" t="s">
        <v>126</v>
      </c>
      <c r="I140" s="1"/>
      <c r="J140" s="15"/>
      <c r="K140" s="3">
        <v>0</v>
      </c>
      <c r="L140" s="15"/>
      <c r="M140" s="3">
        <v>1500</v>
      </c>
      <c r="N140" s="15"/>
      <c r="O140" s="3">
        <v>1500</v>
      </c>
    </row>
    <row r="141" spans="1:15" x14ac:dyDescent="0.35">
      <c r="A141" s="1"/>
      <c r="B141" s="1"/>
      <c r="C141" s="1"/>
      <c r="D141" s="1"/>
      <c r="E141" s="1"/>
      <c r="F141" s="1"/>
      <c r="G141" s="1" t="s">
        <v>127</v>
      </c>
      <c r="H141" s="1"/>
      <c r="I141" s="1"/>
      <c r="J141" s="15"/>
      <c r="K141" s="2">
        <f>ROUND(SUM(K136:K140),5)</f>
        <v>0</v>
      </c>
      <c r="L141" s="15"/>
      <c r="M141" s="2">
        <f>ROUND(SUM(M136:M140),5)</f>
        <v>3800</v>
      </c>
      <c r="N141" s="15"/>
      <c r="O141" s="2">
        <f>ROUND(SUM(O136:O140),5)</f>
        <v>3800</v>
      </c>
    </row>
    <row r="142" spans="1:15" x14ac:dyDescent="0.35">
      <c r="A142" s="1"/>
      <c r="B142" s="1"/>
      <c r="C142" s="1"/>
      <c r="D142" s="1"/>
      <c r="E142" s="1"/>
      <c r="F142" s="1"/>
      <c r="G142" s="1" t="s">
        <v>128</v>
      </c>
      <c r="H142" s="1"/>
      <c r="I142" s="1"/>
      <c r="J142" s="15"/>
      <c r="K142" s="2"/>
      <c r="L142" s="15"/>
      <c r="M142" s="2"/>
      <c r="N142" s="15"/>
      <c r="O142" s="2"/>
    </row>
    <row r="143" spans="1:15" x14ac:dyDescent="0.35">
      <c r="A143" s="1"/>
      <c r="B143" s="1"/>
      <c r="C143" s="1"/>
      <c r="D143" s="1"/>
      <c r="E143" s="1"/>
      <c r="F143" s="1"/>
      <c r="G143" s="1"/>
      <c r="H143" s="1" t="s">
        <v>123</v>
      </c>
      <c r="I143" s="1"/>
      <c r="J143" s="15"/>
      <c r="K143" s="2">
        <v>230.11</v>
      </c>
      <c r="L143" s="15"/>
      <c r="M143" s="2">
        <v>300</v>
      </c>
      <c r="N143" s="15"/>
      <c r="O143" s="18">
        <v>300</v>
      </c>
    </row>
    <row r="144" spans="1:15" x14ac:dyDescent="0.35">
      <c r="A144" s="1"/>
      <c r="B144" s="1"/>
      <c r="C144" s="1"/>
      <c r="D144" s="1"/>
      <c r="E144" s="1"/>
      <c r="F144" s="1"/>
      <c r="G144" s="1"/>
      <c r="H144" s="1" t="s">
        <v>124</v>
      </c>
      <c r="I144" s="1"/>
      <c r="J144" s="15"/>
      <c r="K144" s="2">
        <v>0</v>
      </c>
      <c r="L144" s="15"/>
      <c r="M144" s="2">
        <v>1500</v>
      </c>
      <c r="N144" s="15"/>
      <c r="O144" s="18">
        <v>1500</v>
      </c>
    </row>
    <row r="145" spans="1:15" x14ac:dyDescent="0.35">
      <c r="A145" s="1"/>
      <c r="B145" s="1"/>
      <c r="C145" s="1"/>
      <c r="D145" s="1"/>
      <c r="E145" s="1"/>
      <c r="F145" s="1"/>
      <c r="G145" s="1"/>
      <c r="H145" s="1" t="s">
        <v>125</v>
      </c>
      <c r="I145" s="1"/>
      <c r="J145" s="15"/>
      <c r="K145" s="2">
        <v>422.11</v>
      </c>
      <c r="L145" s="15"/>
      <c r="M145" s="2">
        <v>800</v>
      </c>
      <c r="N145" s="15"/>
      <c r="O145" s="18">
        <v>800</v>
      </c>
    </row>
    <row r="146" spans="1:15" ht="15" thickBot="1" x14ac:dyDescent="0.4">
      <c r="A146" s="1"/>
      <c r="B146" s="1"/>
      <c r="C146" s="1"/>
      <c r="D146" s="1"/>
      <c r="E146" s="1"/>
      <c r="F146" s="1"/>
      <c r="G146" s="1"/>
      <c r="H146" s="1" t="s">
        <v>126</v>
      </c>
      <c r="I146" s="1"/>
      <c r="J146" s="15"/>
      <c r="K146" s="3">
        <v>1500</v>
      </c>
      <c r="L146" s="15"/>
      <c r="M146" s="3">
        <v>1500</v>
      </c>
      <c r="N146" s="15"/>
      <c r="O146" s="3">
        <v>1500</v>
      </c>
    </row>
    <row r="147" spans="1:15" x14ac:dyDescent="0.35">
      <c r="A147" s="1"/>
      <c r="B147" s="1"/>
      <c r="C147" s="1"/>
      <c r="D147" s="1"/>
      <c r="E147" s="1"/>
      <c r="F147" s="1"/>
      <c r="G147" s="1" t="s">
        <v>129</v>
      </c>
      <c r="H147" s="1"/>
      <c r="I147" s="1"/>
      <c r="J147" s="15"/>
      <c r="K147" s="2">
        <f>ROUND(SUM(K142:K146),5)</f>
        <v>2152.2199999999998</v>
      </c>
      <c r="L147" s="15"/>
      <c r="M147" s="2">
        <f>ROUND(SUM(M142:M146),5)</f>
        <v>4100</v>
      </c>
      <c r="N147" s="15"/>
      <c r="O147" s="2">
        <f>ROUND(SUM(O142:O146),5)</f>
        <v>4100</v>
      </c>
    </row>
    <row r="148" spans="1:15" x14ac:dyDescent="0.35">
      <c r="A148" s="1"/>
      <c r="B148" s="1"/>
      <c r="C148" s="1"/>
      <c r="D148" s="1"/>
      <c r="E148" s="1"/>
      <c r="F148" s="1"/>
      <c r="G148" s="1" t="s">
        <v>130</v>
      </c>
      <c r="H148" s="1"/>
      <c r="I148" s="1"/>
      <c r="J148" s="15"/>
      <c r="K148" s="2"/>
      <c r="L148" s="15"/>
      <c r="M148" s="2"/>
      <c r="N148" s="15"/>
      <c r="O148" s="2"/>
    </row>
    <row r="149" spans="1:15" x14ac:dyDescent="0.35">
      <c r="A149" s="1"/>
      <c r="B149" s="1"/>
      <c r="C149" s="1"/>
      <c r="D149" s="1"/>
      <c r="E149" s="1"/>
      <c r="F149" s="1"/>
      <c r="G149" s="1"/>
      <c r="H149" s="1" t="s">
        <v>123</v>
      </c>
      <c r="I149" s="1"/>
      <c r="J149" s="15"/>
      <c r="K149" s="2">
        <v>176.1</v>
      </c>
      <c r="L149" s="15"/>
      <c r="M149" s="2">
        <v>300</v>
      </c>
      <c r="N149" s="15"/>
      <c r="O149" s="18">
        <v>300</v>
      </c>
    </row>
    <row r="150" spans="1:15" x14ac:dyDescent="0.35">
      <c r="A150" s="1"/>
      <c r="B150" s="1"/>
      <c r="C150" s="1"/>
      <c r="D150" s="1"/>
      <c r="E150" s="1"/>
      <c r="F150" s="1"/>
      <c r="G150" s="1"/>
      <c r="H150" s="1" t="s">
        <v>131</v>
      </c>
      <c r="I150" s="1"/>
      <c r="J150" s="15"/>
      <c r="K150" s="2">
        <v>0</v>
      </c>
      <c r="L150" s="15"/>
      <c r="M150" s="2">
        <v>0</v>
      </c>
      <c r="N150" s="15"/>
      <c r="O150" s="18">
        <v>0</v>
      </c>
    </row>
    <row r="151" spans="1:15" x14ac:dyDescent="0.35">
      <c r="A151" s="1"/>
      <c r="B151" s="1"/>
      <c r="C151" s="1"/>
      <c r="D151" s="1"/>
      <c r="E151" s="1"/>
      <c r="F151" s="1"/>
      <c r="G151" s="1"/>
      <c r="H151" s="1" t="s">
        <v>124</v>
      </c>
      <c r="I151" s="1"/>
      <c r="J151" s="15"/>
      <c r="K151" s="2">
        <v>0</v>
      </c>
      <c r="L151" s="15"/>
      <c r="M151" s="2">
        <v>1500</v>
      </c>
      <c r="N151" s="15"/>
      <c r="O151" s="18">
        <v>1500</v>
      </c>
    </row>
    <row r="152" spans="1:15" x14ac:dyDescent="0.35">
      <c r="A152" s="1"/>
      <c r="B152" s="1"/>
      <c r="C152" s="1"/>
      <c r="D152" s="1"/>
      <c r="E152" s="1"/>
      <c r="F152" s="1"/>
      <c r="G152" s="1"/>
      <c r="H152" s="1" t="s">
        <v>125</v>
      </c>
      <c r="I152" s="1"/>
      <c r="J152" s="15"/>
      <c r="K152" s="2">
        <v>248.21</v>
      </c>
      <c r="L152" s="15"/>
      <c r="M152" s="2">
        <v>500</v>
      </c>
      <c r="N152" s="15"/>
      <c r="O152" s="18">
        <v>500</v>
      </c>
    </row>
    <row r="153" spans="1:15" ht="15" thickBot="1" x14ac:dyDescent="0.4">
      <c r="A153" s="1"/>
      <c r="B153" s="1"/>
      <c r="C153" s="1"/>
      <c r="D153" s="1"/>
      <c r="E153" s="1"/>
      <c r="F153" s="1"/>
      <c r="G153" s="1"/>
      <c r="H153" s="1" t="s">
        <v>126</v>
      </c>
      <c r="I153" s="1"/>
      <c r="J153" s="15"/>
      <c r="K153" s="4">
        <v>0</v>
      </c>
      <c r="L153" s="15"/>
      <c r="M153" s="4">
        <v>1500</v>
      </c>
      <c r="N153" s="15"/>
      <c r="O153" s="4">
        <v>1500</v>
      </c>
    </row>
    <row r="154" spans="1:15" ht="15" thickBot="1" x14ac:dyDescent="0.4">
      <c r="A154" s="1"/>
      <c r="B154" s="1"/>
      <c r="C154" s="1"/>
      <c r="D154" s="1"/>
      <c r="E154" s="1"/>
      <c r="F154" s="1"/>
      <c r="G154" s="1" t="s">
        <v>132</v>
      </c>
      <c r="H154" s="1"/>
      <c r="I154" s="1"/>
      <c r="J154" s="15"/>
      <c r="K154" s="5">
        <f>ROUND(SUM(K148:K153),5)</f>
        <v>424.31</v>
      </c>
      <c r="L154" s="15"/>
      <c r="M154" s="5">
        <f>ROUND(SUM(M148:M153),5)</f>
        <v>3800</v>
      </c>
      <c r="N154" s="15"/>
      <c r="O154" s="5">
        <f>ROUND(SUM(O148:O153),5)</f>
        <v>3800</v>
      </c>
    </row>
    <row r="155" spans="1:15" ht="15" thickBot="1" x14ac:dyDescent="0.4">
      <c r="A155" s="1"/>
      <c r="B155" s="1"/>
      <c r="C155" s="1"/>
      <c r="D155" s="1"/>
      <c r="E155" s="1"/>
      <c r="F155" s="1" t="s">
        <v>133</v>
      </c>
      <c r="G155" s="1"/>
      <c r="H155" s="1"/>
      <c r="I155" s="1"/>
      <c r="J155" s="15"/>
      <c r="K155" s="6">
        <f>ROUND(K135+K141+K147+K154,5)</f>
        <v>2576.5300000000002</v>
      </c>
      <c r="L155" s="15"/>
      <c r="M155" s="6">
        <f>ROUND(M135+M141+M147+M154,5)</f>
        <v>11700</v>
      </c>
      <c r="N155" s="15"/>
      <c r="O155" s="6">
        <f>ROUND(O135+O141+O147+O154,5)</f>
        <v>11700</v>
      </c>
    </row>
    <row r="156" spans="1:15" x14ac:dyDescent="0.35">
      <c r="A156" s="1"/>
      <c r="B156" s="1"/>
      <c r="C156" s="1"/>
      <c r="D156" s="1"/>
      <c r="E156" s="1" t="s">
        <v>134</v>
      </c>
      <c r="F156" s="1"/>
      <c r="G156" s="1"/>
      <c r="H156" s="1"/>
      <c r="I156" s="1"/>
      <c r="J156" s="15"/>
      <c r="K156" s="2">
        <f>ROUND(K98+K125+K134+K155,5)</f>
        <v>249804.22</v>
      </c>
      <c r="L156" s="15"/>
      <c r="M156" s="2">
        <f>ROUND(M98+M125+M134+M155,5)</f>
        <v>269815</v>
      </c>
      <c r="N156" s="15"/>
      <c r="O156" s="2">
        <f>ROUND(O98+O125+O134+O155,5)</f>
        <v>270125</v>
      </c>
    </row>
    <row r="157" spans="1:15" x14ac:dyDescent="0.35">
      <c r="A157" s="1"/>
      <c r="B157" s="1"/>
      <c r="C157" s="1"/>
      <c r="D157" s="1"/>
      <c r="E157" s="1" t="s">
        <v>135</v>
      </c>
      <c r="F157" s="1"/>
      <c r="G157" s="1"/>
      <c r="H157" s="1"/>
      <c r="I157" s="1"/>
      <c r="J157" s="15"/>
      <c r="K157" s="2"/>
      <c r="L157" s="15"/>
      <c r="M157" s="2"/>
      <c r="N157" s="15"/>
      <c r="O157" s="2"/>
    </row>
    <row r="158" spans="1:15" x14ac:dyDescent="0.35">
      <c r="A158" s="1"/>
      <c r="B158" s="1"/>
      <c r="C158" s="1"/>
      <c r="D158" s="1"/>
      <c r="E158" s="1"/>
      <c r="F158" s="1" t="s">
        <v>136</v>
      </c>
      <c r="G158" s="1"/>
      <c r="H158" s="1"/>
      <c r="I158" s="1"/>
      <c r="J158" s="15"/>
      <c r="K158" s="2"/>
      <c r="L158" s="15"/>
      <c r="M158" s="2"/>
      <c r="N158" s="15"/>
      <c r="O158" s="2"/>
    </row>
    <row r="159" spans="1:15" x14ac:dyDescent="0.35">
      <c r="A159" s="1"/>
      <c r="B159" s="1"/>
      <c r="C159" s="1"/>
      <c r="D159" s="1"/>
      <c r="E159" s="1"/>
      <c r="F159" s="1"/>
      <c r="G159" s="1" t="s">
        <v>137</v>
      </c>
      <c r="H159" s="1"/>
      <c r="I159" s="1"/>
      <c r="J159" s="15"/>
      <c r="K159" s="2">
        <v>2772.05</v>
      </c>
      <c r="L159" s="15"/>
      <c r="M159" s="2">
        <v>2500</v>
      </c>
      <c r="N159" s="15"/>
      <c r="O159" s="18">
        <v>3000</v>
      </c>
    </row>
    <row r="160" spans="1:15" x14ac:dyDescent="0.35">
      <c r="A160" s="1"/>
      <c r="B160" s="1"/>
      <c r="C160" s="1"/>
      <c r="D160" s="1"/>
      <c r="E160" s="1"/>
      <c r="F160" s="1"/>
      <c r="G160" s="1" t="s">
        <v>138</v>
      </c>
      <c r="H160" s="1"/>
      <c r="I160" s="1"/>
      <c r="J160" s="15"/>
      <c r="K160" s="2">
        <v>411.63</v>
      </c>
      <c r="L160" s="15"/>
      <c r="M160" s="2">
        <v>3000</v>
      </c>
      <c r="N160" s="15"/>
      <c r="O160" s="18">
        <v>3000</v>
      </c>
    </row>
    <row r="161" spans="1:15" x14ac:dyDescent="0.35">
      <c r="A161" s="1"/>
      <c r="B161" s="1"/>
      <c r="C161" s="1"/>
      <c r="D161" s="1"/>
      <c r="E161" s="1"/>
      <c r="F161" s="1"/>
      <c r="G161" s="1" t="s">
        <v>139</v>
      </c>
      <c r="H161" s="1"/>
      <c r="I161" s="1"/>
      <c r="J161" s="15"/>
      <c r="K161" s="2">
        <v>480.14</v>
      </c>
      <c r="L161" s="15"/>
      <c r="M161" s="2">
        <v>3000</v>
      </c>
      <c r="N161" s="15"/>
      <c r="O161" s="18">
        <v>3000</v>
      </c>
    </row>
    <row r="162" spans="1:15" ht="15" thickBot="1" x14ac:dyDescent="0.4">
      <c r="A162" s="1"/>
      <c r="B162" s="1"/>
      <c r="C162" s="1"/>
      <c r="D162" s="1"/>
      <c r="E162" s="1"/>
      <c r="F162" s="1"/>
      <c r="G162" s="1" t="s">
        <v>140</v>
      </c>
      <c r="H162" s="1"/>
      <c r="I162" s="1"/>
      <c r="J162" s="15"/>
      <c r="K162" s="3">
        <v>792.73</v>
      </c>
      <c r="L162" s="15"/>
      <c r="M162" s="3">
        <v>1500</v>
      </c>
      <c r="N162" s="15"/>
      <c r="O162" s="3">
        <v>800</v>
      </c>
    </row>
    <row r="163" spans="1:15" x14ac:dyDescent="0.35">
      <c r="A163" s="1"/>
      <c r="B163" s="1"/>
      <c r="C163" s="1"/>
      <c r="D163" s="1"/>
      <c r="E163" s="1"/>
      <c r="F163" s="1" t="s">
        <v>141</v>
      </c>
      <c r="G163" s="1"/>
      <c r="H163" s="1"/>
      <c r="I163" s="1"/>
      <c r="J163" s="15"/>
      <c r="K163" s="2">
        <f>ROUND(SUM(K158:K162),5)</f>
        <v>4456.55</v>
      </c>
      <c r="L163" s="15"/>
      <c r="M163" s="2">
        <f>ROUND(SUM(M158:M162),5)</f>
        <v>10000</v>
      </c>
      <c r="N163" s="15"/>
      <c r="O163" s="2">
        <f>ROUND(SUM(O158:O162),5)</f>
        <v>9800</v>
      </c>
    </row>
    <row r="164" spans="1:15" x14ac:dyDescent="0.35">
      <c r="A164" s="1"/>
      <c r="B164" s="1"/>
      <c r="C164" s="1"/>
      <c r="D164" s="1"/>
      <c r="E164" s="1"/>
      <c r="F164" s="1" t="s">
        <v>142</v>
      </c>
      <c r="G164" s="1"/>
      <c r="H164" s="1"/>
      <c r="I164" s="1"/>
      <c r="J164" s="15"/>
      <c r="K164" s="2"/>
      <c r="L164" s="15"/>
      <c r="M164" s="2"/>
      <c r="N164" s="15"/>
      <c r="O164" s="2"/>
    </row>
    <row r="165" spans="1:15" x14ac:dyDescent="0.35">
      <c r="A165" s="1"/>
      <c r="B165" s="1"/>
      <c r="C165" s="1"/>
      <c r="D165" s="1"/>
      <c r="E165" s="1"/>
      <c r="F165" s="1"/>
      <c r="G165" s="1" t="s">
        <v>143</v>
      </c>
      <c r="H165" s="1"/>
      <c r="I165" s="1"/>
      <c r="J165" s="15"/>
      <c r="K165" s="2">
        <v>57.94</v>
      </c>
      <c r="L165" s="15"/>
      <c r="M165" s="2">
        <v>250</v>
      </c>
      <c r="N165" s="15"/>
      <c r="O165" s="18">
        <v>250</v>
      </c>
    </row>
    <row r="166" spans="1:15" ht="15" thickBot="1" x14ac:dyDescent="0.4">
      <c r="A166" s="1"/>
      <c r="B166" s="1"/>
      <c r="C166" s="1"/>
      <c r="D166" s="1"/>
      <c r="E166" s="1"/>
      <c r="F166" s="1"/>
      <c r="G166" s="1" t="s">
        <v>144</v>
      </c>
      <c r="H166" s="1"/>
      <c r="I166" s="1"/>
      <c r="J166" s="15"/>
      <c r="K166" s="4">
        <v>6923.16</v>
      </c>
      <c r="L166" s="15"/>
      <c r="M166" s="4">
        <v>2000</v>
      </c>
      <c r="N166" s="15"/>
      <c r="O166" s="4">
        <v>8000</v>
      </c>
    </row>
    <row r="167" spans="1:15" ht="15" thickBot="1" x14ac:dyDescent="0.4">
      <c r="A167" s="1"/>
      <c r="B167" s="1"/>
      <c r="C167" s="1"/>
      <c r="D167" s="1"/>
      <c r="E167" s="1"/>
      <c r="F167" s="1" t="s">
        <v>145</v>
      </c>
      <c r="G167" s="1"/>
      <c r="H167" s="1"/>
      <c r="I167" s="1"/>
      <c r="J167" s="15"/>
      <c r="K167" s="6">
        <f>ROUND(SUM(K164:K166),5)</f>
        <v>6981.1</v>
      </c>
      <c r="L167" s="15"/>
      <c r="M167" s="6">
        <f>ROUND(SUM(M164:M166),5)</f>
        <v>2250</v>
      </c>
      <c r="N167" s="15"/>
      <c r="O167" s="6">
        <f>ROUND(SUM(O164:O166),5)</f>
        <v>8250</v>
      </c>
    </row>
    <row r="168" spans="1:15" x14ac:dyDescent="0.35">
      <c r="A168" s="1"/>
      <c r="B168" s="1"/>
      <c r="C168" s="1"/>
      <c r="D168" s="1"/>
      <c r="E168" s="1" t="s">
        <v>146</v>
      </c>
      <c r="F168" s="1"/>
      <c r="G168" s="1"/>
      <c r="H168" s="1"/>
      <c r="I168" s="1"/>
      <c r="J168" s="15"/>
      <c r="K168" s="2">
        <f>ROUND(K157+K163+K167,5)</f>
        <v>11437.65</v>
      </c>
      <c r="L168" s="15"/>
      <c r="M168" s="2">
        <f>ROUND(M157+M163+M167,5)</f>
        <v>12250</v>
      </c>
      <c r="N168" s="15"/>
      <c r="O168" s="2">
        <f>ROUND(O157+O163+O167,5)</f>
        <v>18050</v>
      </c>
    </row>
    <row r="169" spans="1:15" x14ac:dyDescent="0.35">
      <c r="A169" s="1"/>
      <c r="B169" s="1"/>
      <c r="C169" s="1"/>
      <c r="D169" s="1"/>
      <c r="E169" s="1" t="s">
        <v>147</v>
      </c>
      <c r="F169" s="1"/>
      <c r="G169" s="1"/>
      <c r="H169" s="1"/>
      <c r="I169" s="1"/>
      <c r="J169" s="15"/>
      <c r="K169" s="2"/>
      <c r="L169" s="15"/>
      <c r="M169" s="2"/>
      <c r="N169" s="15"/>
      <c r="O169" s="2"/>
    </row>
    <row r="170" spans="1:15" x14ac:dyDescent="0.35">
      <c r="A170" s="1"/>
      <c r="B170" s="1"/>
      <c r="C170" s="1"/>
      <c r="D170" s="1"/>
      <c r="E170" s="1"/>
      <c r="F170" s="1" t="s">
        <v>148</v>
      </c>
      <c r="G170" s="1"/>
      <c r="H170" s="1"/>
      <c r="I170" s="1"/>
      <c r="J170" s="15"/>
      <c r="K170" s="2">
        <v>160</v>
      </c>
      <c r="L170" s="15"/>
      <c r="M170" s="2">
        <v>500</v>
      </c>
      <c r="N170" s="15"/>
      <c r="O170" s="18">
        <v>500</v>
      </c>
    </row>
    <row r="171" spans="1:15" x14ac:dyDescent="0.35">
      <c r="A171" s="1"/>
      <c r="B171" s="1"/>
      <c r="C171" s="1"/>
      <c r="D171" s="1"/>
      <c r="E171" s="1"/>
      <c r="F171" s="1" t="s">
        <v>149</v>
      </c>
      <c r="G171" s="1"/>
      <c r="H171" s="1"/>
      <c r="I171" s="1"/>
      <c r="J171" s="15"/>
      <c r="K171" s="2">
        <v>720</v>
      </c>
      <c r="L171" s="15"/>
      <c r="M171" s="2">
        <v>720</v>
      </c>
      <c r="N171" s="15"/>
      <c r="O171" s="18">
        <v>720</v>
      </c>
    </row>
    <row r="172" spans="1:15" x14ac:dyDescent="0.35">
      <c r="A172" s="1"/>
      <c r="B172" s="1"/>
      <c r="C172" s="1"/>
      <c r="D172" s="1"/>
      <c r="E172" s="1"/>
      <c r="F172" s="1" t="s">
        <v>150</v>
      </c>
      <c r="G172" s="1"/>
      <c r="H172" s="1"/>
      <c r="I172" s="1"/>
      <c r="J172" s="15"/>
      <c r="K172" s="2">
        <v>300</v>
      </c>
      <c r="L172" s="15"/>
      <c r="M172" s="2">
        <v>450</v>
      </c>
      <c r="N172" s="15"/>
      <c r="O172" s="18">
        <v>450</v>
      </c>
    </row>
    <row r="173" spans="1:15" x14ac:dyDescent="0.35">
      <c r="A173" s="1"/>
      <c r="B173" s="1"/>
      <c r="C173" s="1"/>
      <c r="D173" s="1"/>
      <c r="E173" s="1"/>
      <c r="F173" s="1" t="s">
        <v>151</v>
      </c>
      <c r="G173" s="1"/>
      <c r="H173" s="1"/>
      <c r="I173" s="1"/>
      <c r="J173" s="15"/>
      <c r="K173" s="2">
        <v>323.55</v>
      </c>
      <c r="L173" s="15"/>
      <c r="M173" s="2">
        <v>1000</v>
      </c>
      <c r="N173" s="15"/>
      <c r="O173" s="18">
        <v>1000</v>
      </c>
    </row>
    <row r="174" spans="1:15" x14ac:dyDescent="0.35">
      <c r="A174" s="1"/>
      <c r="B174" s="1"/>
      <c r="C174" s="1"/>
      <c r="D174" s="1"/>
      <c r="E174" s="1"/>
      <c r="F174" s="1" t="s">
        <v>152</v>
      </c>
      <c r="G174" s="1"/>
      <c r="H174" s="1"/>
      <c r="I174" s="1"/>
      <c r="J174" s="15"/>
      <c r="K174" s="2"/>
      <c r="L174" s="15"/>
      <c r="M174" s="2"/>
      <c r="N174" s="15"/>
      <c r="O174" s="2"/>
    </row>
    <row r="175" spans="1:15" x14ac:dyDescent="0.35">
      <c r="A175" s="1"/>
      <c r="B175" s="1"/>
      <c r="C175" s="1"/>
      <c r="D175" s="1"/>
      <c r="E175" s="1"/>
      <c r="F175" s="1"/>
      <c r="G175" s="1" t="s">
        <v>153</v>
      </c>
      <c r="H175" s="1"/>
      <c r="I175" s="1"/>
      <c r="J175" s="15"/>
      <c r="K175" s="2">
        <v>5000</v>
      </c>
      <c r="L175" s="15"/>
      <c r="M175" s="2">
        <v>5000</v>
      </c>
      <c r="N175" s="15"/>
      <c r="O175" s="18">
        <v>5000</v>
      </c>
    </row>
    <row r="176" spans="1:15" x14ac:dyDescent="0.35">
      <c r="A176" s="1"/>
      <c r="B176" s="1"/>
      <c r="C176" s="1"/>
      <c r="D176" s="1"/>
      <c r="E176" s="1"/>
      <c r="F176" s="1"/>
      <c r="G176" s="1" t="s">
        <v>154</v>
      </c>
      <c r="H176" s="1"/>
      <c r="I176" s="1"/>
      <c r="J176" s="15"/>
      <c r="K176" s="2">
        <v>5000</v>
      </c>
      <c r="L176" s="15"/>
      <c r="M176" s="2">
        <v>5000</v>
      </c>
      <c r="N176" s="15"/>
      <c r="O176" s="18">
        <v>5000</v>
      </c>
    </row>
    <row r="177" spans="1:15" x14ac:dyDescent="0.35">
      <c r="A177" s="1"/>
      <c r="B177" s="1"/>
      <c r="C177" s="1"/>
      <c r="D177" s="1"/>
      <c r="E177" s="1"/>
      <c r="F177" s="1"/>
      <c r="G177" s="1" t="s">
        <v>155</v>
      </c>
      <c r="H177" s="1"/>
      <c r="I177" s="1"/>
      <c r="J177" s="15"/>
      <c r="K177" s="2">
        <v>600</v>
      </c>
      <c r="L177" s="15"/>
      <c r="M177" s="2">
        <v>600</v>
      </c>
      <c r="N177" s="15"/>
      <c r="O177" s="18">
        <v>600</v>
      </c>
    </row>
    <row r="178" spans="1:15" x14ac:dyDescent="0.35">
      <c r="A178" s="1"/>
      <c r="B178" s="1"/>
      <c r="C178" s="1"/>
      <c r="D178" s="1"/>
      <c r="E178" s="1"/>
      <c r="F178" s="1"/>
      <c r="G178" s="1" t="s">
        <v>156</v>
      </c>
      <c r="H178" s="1"/>
      <c r="I178" s="1"/>
      <c r="J178" s="15"/>
      <c r="K178" s="2">
        <v>3000</v>
      </c>
      <c r="L178" s="15"/>
      <c r="M178" s="2">
        <v>3000</v>
      </c>
      <c r="N178" s="15"/>
      <c r="O178" s="18">
        <v>3000</v>
      </c>
    </row>
    <row r="179" spans="1:15" ht="15" thickBot="1" x14ac:dyDescent="0.4">
      <c r="A179" s="1"/>
      <c r="B179" s="1"/>
      <c r="C179" s="1"/>
      <c r="D179" s="1"/>
      <c r="E179" s="1"/>
      <c r="F179" s="1"/>
      <c r="G179" s="1" t="s">
        <v>157</v>
      </c>
      <c r="H179" s="1"/>
      <c r="I179" s="1"/>
      <c r="J179" s="15"/>
      <c r="K179" s="3">
        <v>2662.4</v>
      </c>
      <c r="L179" s="15"/>
      <c r="M179" s="3">
        <v>2500</v>
      </c>
      <c r="N179" s="15"/>
      <c r="O179" s="3">
        <v>2700</v>
      </c>
    </row>
    <row r="180" spans="1:15" x14ac:dyDescent="0.35">
      <c r="A180" s="1"/>
      <c r="B180" s="1"/>
      <c r="C180" s="1"/>
      <c r="D180" s="1"/>
      <c r="E180" s="1"/>
      <c r="F180" s="1" t="s">
        <v>158</v>
      </c>
      <c r="G180" s="1"/>
      <c r="H180" s="1"/>
      <c r="I180" s="1"/>
      <c r="J180" s="15"/>
      <c r="K180" s="2">
        <f>ROUND(SUM(K174:K179),5)</f>
        <v>16262.4</v>
      </c>
      <c r="L180" s="15"/>
      <c r="M180" s="2">
        <f>ROUND(SUM(M174:M179),5)</f>
        <v>16100</v>
      </c>
      <c r="N180" s="15"/>
      <c r="O180" s="2">
        <f>ROUND(SUM(O174:O179),5)</f>
        <v>16300</v>
      </c>
    </row>
    <row r="181" spans="1:15" x14ac:dyDescent="0.35">
      <c r="A181" s="1"/>
      <c r="B181" s="1"/>
      <c r="C181" s="1"/>
      <c r="D181" s="1"/>
      <c r="E181" s="1"/>
      <c r="F181" s="1" t="s">
        <v>159</v>
      </c>
      <c r="G181" s="1"/>
      <c r="H181" s="1"/>
      <c r="I181" s="1"/>
      <c r="J181" s="15"/>
      <c r="K181" s="2"/>
      <c r="L181" s="15"/>
      <c r="M181" s="2"/>
      <c r="N181" s="15"/>
      <c r="O181" s="2"/>
    </row>
    <row r="182" spans="1:15" x14ac:dyDescent="0.35">
      <c r="A182" s="1"/>
      <c r="B182" s="1"/>
      <c r="C182" s="1"/>
      <c r="D182" s="1"/>
      <c r="E182" s="1"/>
      <c r="F182" s="1"/>
      <c r="G182" s="1" t="s">
        <v>160</v>
      </c>
      <c r="H182" s="1"/>
      <c r="I182" s="1"/>
      <c r="J182" s="15"/>
      <c r="K182" s="2">
        <v>0</v>
      </c>
      <c r="L182" s="15"/>
      <c r="M182" s="2">
        <v>360</v>
      </c>
      <c r="N182" s="15"/>
      <c r="O182" s="18">
        <v>100</v>
      </c>
    </row>
    <row r="183" spans="1:15" ht="15" thickBot="1" x14ac:dyDescent="0.4">
      <c r="A183" s="1"/>
      <c r="B183" s="1"/>
      <c r="C183" s="1"/>
      <c r="D183" s="1"/>
      <c r="E183" s="1"/>
      <c r="F183" s="1"/>
      <c r="G183" s="1" t="s">
        <v>161</v>
      </c>
      <c r="H183" s="1"/>
      <c r="I183" s="1"/>
      <c r="J183" s="15"/>
      <c r="K183" s="3">
        <v>0</v>
      </c>
      <c r="L183" s="15"/>
      <c r="M183" s="3">
        <v>720</v>
      </c>
      <c r="N183" s="15"/>
      <c r="O183" s="3">
        <v>1000</v>
      </c>
    </row>
    <row r="184" spans="1:15" x14ac:dyDescent="0.35">
      <c r="A184" s="1"/>
      <c r="B184" s="1"/>
      <c r="C184" s="1"/>
      <c r="D184" s="1"/>
      <c r="E184" s="1"/>
      <c r="F184" s="1" t="s">
        <v>162</v>
      </c>
      <c r="G184" s="1"/>
      <c r="H184" s="1"/>
      <c r="I184" s="1"/>
      <c r="J184" s="15"/>
      <c r="K184" s="2">
        <f>ROUND(SUM(K181:K183),5)</f>
        <v>0</v>
      </c>
      <c r="L184" s="15"/>
      <c r="M184" s="2">
        <f>ROUND(SUM(M181:M183),5)</f>
        <v>1080</v>
      </c>
      <c r="N184" s="15"/>
      <c r="O184" s="2">
        <f>ROUND(SUM(O181:O183),5)</f>
        <v>1100</v>
      </c>
    </row>
    <row r="185" spans="1:15" x14ac:dyDescent="0.35">
      <c r="A185" s="1"/>
      <c r="B185" s="1"/>
      <c r="C185" s="1"/>
      <c r="D185" s="1"/>
      <c r="E185" s="1"/>
      <c r="F185" s="1" t="s">
        <v>163</v>
      </c>
      <c r="G185" s="1"/>
      <c r="H185" s="1"/>
      <c r="I185" s="1"/>
      <c r="J185" s="15"/>
      <c r="K185" s="2">
        <v>0</v>
      </c>
      <c r="L185" s="15"/>
      <c r="M185" s="2">
        <v>1000</v>
      </c>
      <c r="N185" s="15"/>
      <c r="O185" s="2">
        <v>1000</v>
      </c>
    </row>
    <row r="186" spans="1:15" x14ac:dyDescent="0.35">
      <c r="A186" s="1"/>
      <c r="B186" s="1"/>
      <c r="C186" s="1"/>
      <c r="D186" s="1"/>
      <c r="E186" s="1"/>
      <c r="F186" s="1" t="s">
        <v>164</v>
      </c>
      <c r="G186" s="1"/>
      <c r="H186" s="1"/>
      <c r="I186" s="1"/>
      <c r="J186" s="15"/>
      <c r="K186" s="2"/>
      <c r="L186" s="15"/>
      <c r="M186" s="2"/>
      <c r="N186" s="15"/>
      <c r="O186" s="2"/>
    </row>
    <row r="187" spans="1:15" x14ac:dyDescent="0.35">
      <c r="A187" s="1"/>
      <c r="B187" s="1"/>
      <c r="C187" s="1"/>
      <c r="D187" s="1"/>
      <c r="E187" s="1"/>
      <c r="F187" s="1"/>
      <c r="G187" s="1" t="s">
        <v>215</v>
      </c>
      <c r="H187" s="1"/>
      <c r="I187" s="1"/>
      <c r="J187" s="15"/>
      <c r="K187" s="2">
        <v>7900</v>
      </c>
      <c r="L187" s="15"/>
      <c r="M187" s="2">
        <v>7900</v>
      </c>
      <c r="N187" s="15"/>
      <c r="O187" s="18">
        <v>7900</v>
      </c>
    </row>
    <row r="188" spans="1:15" x14ac:dyDescent="0.35">
      <c r="A188" s="1"/>
      <c r="B188" s="1"/>
      <c r="C188" s="1"/>
      <c r="D188" s="1"/>
      <c r="E188" s="1"/>
      <c r="F188" s="1"/>
      <c r="G188" s="1" t="s">
        <v>165</v>
      </c>
      <c r="H188" s="1"/>
      <c r="I188" s="1"/>
      <c r="J188" s="15"/>
      <c r="K188" s="2">
        <v>8600</v>
      </c>
      <c r="L188" s="15"/>
      <c r="M188" s="2">
        <v>8600</v>
      </c>
      <c r="N188" s="15"/>
      <c r="O188" s="18">
        <v>8600</v>
      </c>
    </row>
    <row r="189" spans="1:15" x14ac:dyDescent="0.35">
      <c r="A189" s="1"/>
      <c r="B189" s="1"/>
      <c r="C189" s="1"/>
      <c r="D189" s="1"/>
      <c r="E189" s="1"/>
      <c r="F189" s="1"/>
      <c r="G189" s="1" t="s">
        <v>219</v>
      </c>
      <c r="H189" s="1"/>
      <c r="I189" s="1"/>
      <c r="J189" s="15"/>
      <c r="K189" s="2">
        <v>18206</v>
      </c>
      <c r="L189" s="15"/>
      <c r="M189" s="2">
        <v>18206</v>
      </c>
      <c r="N189" s="15"/>
      <c r="O189" s="18">
        <v>18206</v>
      </c>
    </row>
    <row r="190" spans="1:15" x14ac:dyDescent="0.35">
      <c r="A190" s="1"/>
      <c r="B190" s="1"/>
      <c r="C190" s="1"/>
      <c r="D190" s="1"/>
      <c r="E190" s="1"/>
      <c r="F190" s="1"/>
      <c r="G190" s="1" t="s">
        <v>166</v>
      </c>
      <c r="H190" s="1"/>
      <c r="I190" s="1"/>
      <c r="J190" s="15"/>
      <c r="K190" s="2">
        <v>13800</v>
      </c>
      <c r="L190" s="15"/>
      <c r="M190" s="2">
        <v>13800</v>
      </c>
      <c r="N190" s="15"/>
      <c r="O190" s="18">
        <v>13800</v>
      </c>
    </row>
    <row r="191" spans="1:15" x14ac:dyDescent="0.35">
      <c r="A191" s="1"/>
      <c r="B191" s="1"/>
      <c r="C191" s="1"/>
      <c r="D191" s="1"/>
      <c r="E191" s="1"/>
      <c r="F191" s="1"/>
      <c r="G191" s="1" t="s">
        <v>167</v>
      </c>
      <c r="H191" s="1"/>
      <c r="I191" s="1"/>
      <c r="J191" s="15"/>
      <c r="K191" s="2"/>
      <c r="L191" s="15"/>
      <c r="M191" s="2"/>
      <c r="N191" s="15"/>
      <c r="O191" s="2"/>
    </row>
    <row r="192" spans="1:15" x14ac:dyDescent="0.35">
      <c r="A192" s="1"/>
      <c r="B192" s="1"/>
      <c r="C192" s="1"/>
      <c r="D192" s="1"/>
      <c r="E192" s="1"/>
      <c r="F192" s="1"/>
      <c r="G192" s="1"/>
      <c r="H192" s="1" t="s">
        <v>168</v>
      </c>
      <c r="I192" s="1"/>
      <c r="J192" s="15"/>
      <c r="K192" s="2">
        <v>3600</v>
      </c>
      <c r="L192" s="15"/>
      <c r="M192" s="2">
        <v>3600</v>
      </c>
      <c r="N192" s="15"/>
      <c r="O192" s="18">
        <v>3600</v>
      </c>
    </row>
    <row r="193" spans="1:15" ht="15" thickBot="1" x14ac:dyDescent="0.4">
      <c r="A193" s="1"/>
      <c r="B193" s="1"/>
      <c r="C193" s="1"/>
      <c r="D193" s="1"/>
      <c r="E193" s="1"/>
      <c r="F193" s="1"/>
      <c r="G193" s="1"/>
      <c r="H193" s="1" t="s">
        <v>169</v>
      </c>
      <c r="I193" s="1"/>
      <c r="J193" s="15"/>
      <c r="K193" s="4">
        <v>0</v>
      </c>
      <c r="L193" s="15"/>
      <c r="M193" s="4">
        <v>3000</v>
      </c>
      <c r="N193" s="15"/>
      <c r="O193" s="4">
        <v>3000</v>
      </c>
    </row>
    <row r="194" spans="1:15" ht="15" thickBot="1" x14ac:dyDescent="0.4">
      <c r="A194" s="1"/>
      <c r="B194" s="1"/>
      <c r="C194" s="1"/>
      <c r="D194" s="1"/>
      <c r="E194" s="1"/>
      <c r="F194" s="1"/>
      <c r="G194" s="1" t="s">
        <v>170</v>
      </c>
      <c r="H194" s="1"/>
      <c r="I194" s="1"/>
      <c r="J194" s="15"/>
      <c r="K194" s="6">
        <f>ROUND(SUM(K191:K193),5)</f>
        <v>3600</v>
      </c>
      <c r="L194" s="15"/>
      <c r="M194" s="6">
        <f>ROUND(SUM(M191:M193),5)</f>
        <v>6600</v>
      </c>
      <c r="N194" s="15"/>
      <c r="O194" s="6">
        <f>ROUND(SUM(O191:O193),5)</f>
        <v>6600</v>
      </c>
    </row>
    <row r="195" spans="1:15" x14ac:dyDescent="0.35">
      <c r="A195" s="1"/>
      <c r="B195" s="1"/>
      <c r="C195" s="1"/>
      <c r="D195" s="1"/>
      <c r="E195" s="1"/>
      <c r="F195" s="1" t="s">
        <v>171</v>
      </c>
      <c r="G195" s="1"/>
      <c r="H195" s="1"/>
      <c r="I195" s="1"/>
      <c r="J195" s="15"/>
      <c r="K195" s="2">
        <f>ROUND(SUM(K186:K190)+K194,5)</f>
        <v>52106</v>
      </c>
      <c r="L195" s="15"/>
      <c r="M195" s="2">
        <f>ROUND(SUM(M186:M190)+M194,5)</f>
        <v>55106</v>
      </c>
      <c r="N195" s="15"/>
      <c r="O195" s="2">
        <f>ROUND(SUM(O186:O190)+O194,5)</f>
        <v>55106</v>
      </c>
    </row>
    <row r="196" spans="1:15" ht="15" thickBot="1" x14ac:dyDescent="0.4">
      <c r="A196" s="1"/>
      <c r="B196" s="1"/>
      <c r="C196" s="1"/>
      <c r="D196" s="1"/>
      <c r="E196" s="1"/>
      <c r="F196" s="1" t="s">
        <v>172</v>
      </c>
      <c r="G196" s="1"/>
      <c r="H196" s="1"/>
      <c r="I196" s="1"/>
      <c r="J196" s="15"/>
      <c r="K196" s="3">
        <v>216</v>
      </c>
      <c r="L196" s="15"/>
      <c r="M196" s="3">
        <v>0</v>
      </c>
      <c r="N196" s="15"/>
      <c r="O196" s="3">
        <v>250</v>
      </c>
    </row>
    <row r="197" spans="1:15" x14ac:dyDescent="0.35">
      <c r="A197" s="1"/>
      <c r="B197" s="1"/>
      <c r="C197" s="1"/>
      <c r="D197" s="1"/>
      <c r="E197" s="1" t="s">
        <v>173</v>
      </c>
      <c r="F197" s="1"/>
      <c r="G197" s="1"/>
      <c r="H197" s="1"/>
      <c r="I197" s="1"/>
      <c r="J197" s="15"/>
      <c r="K197" s="2">
        <f>ROUND(SUM(K169:K173)+K180+SUM(K184:K185)+SUM(K195:K196),5)</f>
        <v>70087.95</v>
      </c>
      <c r="L197" s="15"/>
      <c r="M197" s="2">
        <f>ROUND(SUM(M169:M173)+M180+SUM(M184:M185)+SUM(M195:M196),5)</f>
        <v>75956</v>
      </c>
      <c r="N197" s="15"/>
      <c r="O197" s="2">
        <f>ROUND(SUM(O169:O173)+O180+SUM(O184:O185)+SUM(O195:O196),5)</f>
        <v>76426</v>
      </c>
    </row>
    <row r="198" spans="1:15" x14ac:dyDescent="0.35">
      <c r="A198" s="1"/>
      <c r="B198" s="1"/>
      <c r="C198" s="1"/>
      <c r="D198" s="1"/>
      <c r="E198" s="1" t="s">
        <v>174</v>
      </c>
      <c r="F198" s="1"/>
      <c r="G198" s="1"/>
      <c r="H198" s="1"/>
      <c r="I198" s="1"/>
      <c r="J198" s="15"/>
      <c r="K198" s="2"/>
      <c r="L198" s="15"/>
      <c r="M198" s="2"/>
      <c r="N198" s="15"/>
      <c r="O198" s="2"/>
    </row>
    <row r="199" spans="1:15" x14ac:dyDescent="0.35">
      <c r="A199" s="1"/>
      <c r="B199" s="1"/>
      <c r="C199" s="1"/>
      <c r="D199" s="1"/>
      <c r="E199" s="1"/>
      <c r="F199" s="1" t="s">
        <v>175</v>
      </c>
      <c r="G199" s="1"/>
      <c r="H199" s="1"/>
      <c r="I199" s="1"/>
      <c r="J199" s="15"/>
      <c r="K199" s="2">
        <v>0</v>
      </c>
      <c r="L199" s="15"/>
      <c r="M199" s="2">
        <v>12</v>
      </c>
      <c r="N199" s="15"/>
      <c r="O199" s="18">
        <v>12</v>
      </c>
    </row>
    <row r="200" spans="1:15" x14ac:dyDescent="0.35">
      <c r="A200" s="1"/>
      <c r="B200" s="1"/>
      <c r="C200" s="1"/>
      <c r="D200" s="1"/>
      <c r="E200" s="1"/>
      <c r="F200" s="1" t="s">
        <v>176</v>
      </c>
      <c r="G200" s="1"/>
      <c r="H200" s="1"/>
      <c r="I200" s="1"/>
      <c r="J200" s="15"/>
      <c r="K200" s="2">
        <v>596.29999999999995</v>
      </c>
      <c r="L200" s="15"/>
      <c r="M200" s="2">
        <v>700</v>
      </c>
      <c r="N200" s="15"/>
      <c r="O200" s="18">
        <v>700</v>
      </c>
    </row>
    <row r="201" spans="1:15" x14ac:dyDescent="0.35">
      <c r="A201" s="1"/>
      <c r="B201" s="1"/>
      <c r="C201" s="1"/>
      <c r="D201" s="1"/>
      <c r="E201" s="1"/>
      <c r="F201" s="1" t="s">
        <v>177</v>
      </c>
      <c r="G201" s="1"/>
      <c r="H201" s="1"/>
      <c r="I201" s="1"/>
      <c r="J201" s="15"/>
      <c r="K201" s="2">
        <v>1474.78</v>
      </c>
      <c r="L201" s="15"/>
      <c r="M201" s="2">
        <v>800</v>
      </c>
      <c r="N201" s="15"/>
      <c r="O201" s="18">
        <v>2000</v>
      </c>
    </row>
    <row r="202" spans="1:15" x14ac:dyDescent="0.35">
      <c r="A202" s="1"/>
      <c r="B202" s="1"/>
      <c r="C202" s="1"/>
      <c r="D202" s="1"/>
      <c r="E202" s="1"/>
      <c r="F202" s="1" t="s">
        <v>178</v>
      </c>
      <c r="G202" s="1"/>
      <c r="H202" s="1"/>
      <c r="I202" s="1"/>
      <c r="J202" s="15"/>
      <c r="K202" s="2">
        <v>105.95</v>
      </c>
      <c r="L202" s="15"/>
      <c r="M202" s="2">
        <v>150</v>
      </c>
      <c r="N202" s="15"/>
      <c r="O202" s="18">
        <v>200</v>
      </c>
    </row>
    <row r="203" spans="1:15" x14ac:dyDescent="0.35">
      <c r="A203" s="1"/>
      <c r="B203" s="1"/>
      <c r="C203" s="1"/>
      <c r="D203" s="1"/>
      <c r="E203" s="1"/>
      <c r="F203" s="1" t="s">
        <v>163</v>
      </c>
      <c r="G203" s="1"/>
      <c r="H203" s="1"/>
      <c r="I203" s="1"/>
      <c r="J203" s="15"/>
      <c r="K203" s="2">
        <v>100</v>
      </c>
      <c r="L203" s="15"/>
      <c r="M203" s="2">
        <v>300</v>
      </c>
      <c r="N203" s="15"/>
      <c r="O203" s="18">
        <v>300</v>
      </c>
    </row>
    <row r="204" spans="1:15" x14ac:dyDescent="0.35">
      <c r="A204" s="1"/>
      <c r="B204" s="1"/>
      <c r="C204" s="1"/>
      <c r="D204" s="1"/>
      <c r="E204" s="1"/>
      <c r="F204" s="1" t="s">
        <v>179</v>
      </c>
      <c r="G204" s="1"/>
      <c r="H204" s="1"/>
      <c r="I204" s="1"/>
      <c r="J204" s="15"/>
      <c r="K204" s="2"/>
      <c r="L204" s="15"/>
      <c r="M204" s="2"/>
      <c r="N204" s="15"/>
      <c r="O204" s="2"/>
    </row>
    <row r="205" spans="1:15" x14ac:dyDescent="0.35">
      <c r="A205" s="1"/>
      <c r="B205" s="1"/>
      <c r="C205" s="1"/>
      <c r="D205" s="1"/>
      <c r="E205" s="1"/>
      <c r="F205" s="1"/>
      <c r="G205" s="1" t="s">
        <v>180</v>
      </c>
      <c r="H205" s="1"/>
      <c r="I205" s="1"/>
      <c r="J205" s="15"/>
      <c r="K205" s="2">
        <v>478.94</v>
      </c>
      <c r="L205" s="15"/>
      <c r="M205" s="2">
        <v>400</v>
      </c>
      <c r="N205" s="15"/>
      <c r="O205" s="18">
        <v>500</v>
      </c>
    </row>
    <row r="206" spans="1:15" ht="15" thickBot="1" x14ac:dyDescent="0.4">
      <c r="A206" s="1"/>
      <c r="B206" s="1"/>
      <c r="C206" s="1"/>
      <c r="D206" s="1"/>
      <c r="E206" s="1"/>
      <c r="F206" s="1"/>
      <c r="G206" s="1" t="s">
        <v>181</v>
      </c>
      <c r="H206" s="1"/>
      <c r="I206" s="1"/>
      <c r="J206" s="15"/>
      <c r="K206" s="3">
        <v>1015.16</v>
      </c>
      <c r="L206" s="15"/>
      <c r="M206" s="3">
        <v>1500</v>
      </c>
      <c r="N206" s="15"/>
      <c r="O206" s="3">
        <v>2200</v>
      </c>
    </row>
    <row r="207" spans="1:15" x14ac:dyDescent="0.35">
      <c r="A207" s="1"/>
      <c r="B207" s="1"/>
      <c r="C207" s="1"/>
      <c r="D207" s="1"/>
      <c r="E207" s="1"/>
      <c r="F207" s="1" t="s">
        <v>182</v>
      </c>
      <c r="G207" s="1"/>
      <c r="H207" s="1"/>
      <c r="I207" s="1"/>
      <c r="J207" s="15"/>
      <c r="K207" s="2">
        <f>ROUND(SUM(K204:K206),5)</f>
        <v>1494.1</v>
      </c>
      <c r="L207" s="15"/>
      <c r="M207" s="2">
        <f>ROUND(SUM(M204:M206),5)</f>
        <v>1900</v>
      </c>
      <c r="N207" s="15"/>
      <c r="O207" s="2">
        <f>ROUND(SUM(O204:O206),5)</f>
        <v>2700</v>
      </c>
    </row>
    <row r="208" spans="1:15" x14ac:dyDescent="0.35">
      <c r="A208" s="1"/>
      <c r="B208" s="1"/>
      <c r="C208" s="1"/>
      <c r="D208" s="1"/>
      <c r="E208" s="1"/>
      <c r="F208" s="1" t="s">
        <v>183</v>
      </c>
      <c r="G208" s="1"/>
      <c r="H208" s="1"/>
      <c r="I208" s="1"/>
      <c r="J208" s="15"/>
      <c r="K208" s="2">
        <v>1058.5</v>
      </c>
      <c r="L208" s="15"/>
      <c r="M208" s="2">
        <v>1000</v>
      </c>
      <c r="N208" s="15"/>
      <c r="O208" s="18">
        <v>1200</v>
      </c>
    </row>
    <row r="209" spans="1:15" x14ac:dyDescent="0.35">
      <c r="A209" s="1"/>
      <c r="B209" s="1"/>
      <c r="C209" s="1"/>
      <c r="D209" s="1"/>
      <c r="E209" s="1"/>
      <c r="F209" s="1" t="s">
        <v>184</v>
      </c>
      <c r="G209" s="1"/>
      <c r="H209" s="1"/>
      <c r="I209" s="1"/>
      <c r="J209" s="15"/>
      <c r="K209" s="2">
        <v>405.45</v>
      </c>
      <c r="L209" s="15"/>
      <c r="M209" s="2">
        <v>400</v>
      </c>
      <c r="N209" s="15"/>
      <c r="O209" s="18">
        <v>500</v>
      </c>
    </row>
    <row r="210" spans="1:15" x14ac:dyDescent="0.35">
      <c r="A210" s="1"/>
      <c r="B210" s="1"/>
      <c r="C210" s="1"/>
      <c r="D210" s="1"/>
      <c r="E210" s="1"/>
      <c r="F210" s="1" t="s">
        <v>185</v>
      </c>
      <c r="G210" s="1"/>
      <c r="H210" s="1"/>
      <c r="I210" s="1"/>
      <c r="J210" s="15"/>
      <c r="K210" s="2">
        <v>7112.5</v>
      </c>
      <c r="L210" s="15"/>
      <c r="M210" s="2">
        <v>0</v>
      </c>
      <c r="N210" s="15"/>
      <c r="O210" s="18">
        <v>7500</v>
      </c>
    </row>
    <row r="211" spans="1:15" x14ac:dyDescent="0.35">
      <c r="A211" s="1"/>
      <c r="B211" s="1"/>
      <c r="C211" s="1"/>
      <c r="D211" s="1"/>
      <c r="E211" s="1"/>
      <c r="F211" s="1" t="s">
        <v>186</v>
      </c>
      <c r="G211" s="1"/>
      <c r="H211" s="1"/>
      <c r="I211" s="1"/>
      <c r="J211" s="15"/>
      <c r="K211" s="2">
        <v>735.74</v>
      </c>
      <c r="L211" s="15"/>
      <c r="M211" s="2">
        <v>200</v>
      </c>
      <c r="N211" s="15"/>
      <c r="O211" s="18">
        <v>700</v>
      </c>
    </row>
    <row r="212" spans="1:15" ht="15" thickBot="1" x14ac:dyDescent="0.4">
      <c r="A212" s="1"/>
      <c r="B212" s="1"/>
      <c r="C212" s="1"/>
      <c r="D212" s="1"/>
      <c r="E212" s="1"/>
      <c r="F212" s="1" t="s">
        <v>187</v>
      </c>
      <c r="G212" s="1"/>
      <c r="H212" s="1"/>
      <c r="I212" s="1"/>
      <c r="J212" s="15"/>
      <c r="K212" s="3">
        <v>685.39</v>
      </c>
      <c r="L212" s="15"/>
      <c r="M212" s="3">
        <v>800</v>
      </c>
      <c r="N212" s="15"/>
      <c r="O212" s="3">
        <v>800</v>
      </c>
    </row>
    <row r="213" spans="1:15" x14ac:dyDescent="0.35">
      <c r="A213" s="1"/>
      <c r="B213" s="1"/>
      <c r="C213" s="1"/>
      <c r="D213" s="1"/>
      <c r="E213" s="1" t="s">
        <v>188</v>
      </c>
      <c r="F213" s="1"/>
      <c r="G213" s="1"/>
      <c r="H213" s="1"/>
      <c r="I213" s="1"/>
      <c r="J213" s="15"/>
      <c r="K213" s="2">
        <f>ROUND(SUM(K198:K203)+SUM(K207:K212),5)</f>
        <v>13768.71</v>
      </c>
      <c r="L213" s="15"/>
      <c r="M213" s="2">
        <f>ROUND(SUM(M198:M203)+SUM(M207:M212),5)</f>
        <v>6262</v>
      </c>
      <c r="N213" s="15"/>
      <c r="O213" s="2">
        <f>ROUND(SUM(O198:O203)+SUM(O207:O212),5)</f>
        <v>16612</v>
      </c>
    </row>
    <row r="214" spans="1:15" x14ac:dyDescent="0.35">
      <c r="A214" s="1"/>
      <c r="B214" s="1"/>
      <c r="C214" s="1"/>
      <c r="D214" s="1"/>
      <c r="E214" s="1" t="s">
        <v>189</v>
      </c>
      <c r="F214" s="1"/>
      <c r="G214" s="1"/>
      <c r="H214" s="1"/>
      <c r="I214" s="1"/>
      <c r="J214" s="15"/>
      <c r="K214" s="2"/>
      <c r="L214" s="15"/>
      <c r="M214" s="2"/>
      <c r="N214" s="15"/>
      <c r="O214" s="2"/>
    </row>
    <row r="215" spans="1:15" x14ac:dyDescent="0.35">
      <c r="A215" s="1"/>
      <c r="B215" s="1"/>
      <c r="C215" s="1"/>
      <c r="D215" s="1"/>
      <c r="E215" s="1"/>
      <c r="F215" s="1" t="s">
        <v>190</v>
      </c>
      <c r="G215" s="1"/>
      <c r="H215" s="1"/>
      <c r="I215" s="1"/>
      <c r="J215" s="15"/>
      <c r="K215" s="2"/>
      <c r="L215" s="15"/>
      <c r="M215" s="2"/>
      <c r="N215" s="15"/>
      <c r="O215" s="2"/>
    </row>
    <row r="216" spans="1:15" x14ac:dyDescent="0.35">
      <c r="A216" s="1"/>
      <c r="B216" s="1"/>
      <c r="C216" s="1"/>
      <c r="D216" s="1"/>
      <c r="E216" s="1"/>
      <c r="F216" s="1"/>
      <c r="G216" s="1" t="s">
        <v>191</v>
      </c>
      <c r="H216" s="1"/>
      <c r="I216" s="1"/>
      <c r="J216" s="15"/>
      <c r="K216" s="2">
        <v>1417.26</v>
      </c>
      <c r="L216" s="15"/>
      <c r="M216" s="2">
        <v>2000</v>
      </c>
      <c r="N216" s="15"/>
      <c r="O216" s="18">
        <v>2000</v>
      </c>
    </row>
    <row r="217" spans="1:15" x14ac:dyDescent="0.35">
      <c r="A217" s="1"/>
      <c r="B217" s="1"/>
      <c r="C217" s="1"/>
      <c r="D217" s="1"/>
      <c r="E217" s="1"/>
      <c r="F217" s="1"/>
      <c r="G217" s="1" t="s">
        <v>192</v>
      </c>
      <c r="H217" s="1"/>
      <c r="I217" s="1"/>
      <c r="J217" s="15"/>
      <c r="K217" s="2">
        <v>228.98</v>
      </c>
      <c r="L217" s="15"/>
      <c r="M217" s="2">
        <v>500</v>
      </c>
      <c r="N217" s="15"/>
      <c r="O217" s="18">
        <v>500</v>
      </c>
    </row>
    <row r="218" spans="1:15" x14ac:dyDescent="0.35">
      <c r="A218" s="1"/>
      <c r="B218" s="1"/>
      <c r="C218" s="1"/>
      <c r="D218" s="1"/>
      <c r="E218" s="1"/>
      <c r="F218" s="1"/>
      <c r="G218" s="1" t="s">
        <v>193</v>
      </c>
      <c r="H218" s="1"/>
      <c r="I218" s="1"/>
      <c r="J218" s="15"/>
      <c r="K218" s="2">
        <v>296.89</v>
      </c>
      <c r="L218" s="15"/>
      <c r="M218" s="2">
        <v>300</v>
      </c>
      <c r="N218" s="15"/>
      <c r="O218" s="18">
        <v>300</v>
      </c>
    </row>
    <row r="219" spans="1:15" x14ac:dyDescent="0.35">
      <c r="A219" s="1"/>
      <c r="B219" s="1"/>
      <c r="C219" s="1"/>
      <c r="D219" s="1"/>
      <c r="E219" s="1"/>
      <c r="F219" s="1"/>
      <c r="G219" s="1" t="s">
        <v>194</v>
      </c>
      <c r="H219" s="1"/>
      <c r="I219" s="1"/>
      <c r="J219" s="15"/>
      <c r="K219" s="2">
        <v>1514.55</v>
      </c>
      <c r="L219" s="15"/>
      <c r="M219" s="2">
        <v>1000</v>
      </c>
      <c r="N219" s="15"/>
      <c r="O219" s="18">
        <v>1500</v>
      </c>
    </row>
    <row r="220" spans="1:15" x14ac:dyDescent="0.35">
      <c r="A220" s="1"/>
      <c r="B220" s="1"/>
      <c r="C220" s="1"/>
      <c r="D220" s="1"/>
      <c r="E220" s="1"/>
      <c r="F220" s="1"/>
      <c r="G220" s="1" t="s">
        <v>195</v>
      </c>
      <c r="H220" s="1"/>
      <c r="I220" s="1"/>
      <c r="J220" s="15"/>
      <c r="K220" s="2">
        <v>0</v>
      </c>
      <c r="L220" s="15"/>
      <c r="M220" s="2">
        <v>200</v>
      </c>
      <c r="N220" s="15"/>
      <c r="O220" s="18">
        <v>200</v>
      </c>
    </row>
    <row r="221" spans="1:15" x14ac:dyDescent="0.35">
      <c r="A221" s="1"/>
      <c r="B221" s="1"/>
      <c r="C221" s="1"/>
      <c r="D221" s="1"/>
      <c r="E221" s="1"/>
      <c r="F221" s="1"/>
      <c r="G221" s="1" t="s">
        <v>163</v>
      </c>
      <c r="H221" s="1"/>
      <c r="I221" s="1"/>
      <c r="J221" s="15"/>
      <c r="K221" s="2">
        <v>0</v>
      </c>
      <c r="L221" s="15"/>
      <c r="M221" s="2">
        <v>100</v>
      </c>
      <c r="N221" s="15"/>
      <c r="O221" s="18">
        <v>100</v>
      </c>
    </row>
    <row r="222" spans="1:15" x14ac:dyDescent="0.35">
      <c r="A222" s="1"/>
      <c r="B222" s="1"/>
      <c r="C222" s="1"/>
      <c r="D222" s="1"/>
      <c r="E222" s="1"/>
      <c r="F222" s="1"/>
      <c r="G222" s="1" t="s">
        <v>196</v>
      </c>
      <c r="H222" s="1"/>
      <c r="I222" s="1"/>
      <c r="J222" s="15"/>
      <c r="K222" s="2">
        <v>719.78</v>
      </c>
      <c r="L222" s="15"/>
      <c r="M222" s="2">
        <v>12</v>
      </c>
      <c r="N222" s="15"/>
      <c r="O222" s="18">
        <v>12</v>
      </c>
    </row>
    <row r="223" spans="1:15" x14ac:dyDescent="0.35">
      <c r="A223" s="1"/>
      <c r="B223" s="1"/>
      <c r="C223" s="1"/>
      <c r="D223" s="1"/>
      <c r="E223" s="1"/>
      <c r="F223" s="1"/>
      <c r="G223" s="1" t="s">
        <v>197</v>
      </c>
      <c r="H223" s="1"/>
      <c r="I223" s="1"/>
      <c r="J223" s="15"/>
      <c r="K223" s="2">
        <v>26.9</v>
      </c>
      <c r="L223" s="15"/>
      <c r="M223" s="2">
        <v>1000</v>
      </c>
      <c r="N223" s="15"/>
      <c r="O223" s="18">
        <v>1000</v>
      </c>
    </row>
    <row r="224" spans="1:15" ht="15" thickBot="1" x14ac:dyDescent="0.4">
      <c r="A224" s="1"/>
      <c r="B224" s="1"/>
      <c r="C224" s="1"/>
      <c r="D224" s="1"/>
      <c r="E224" s="1"/>
      <c r="F224" s="1"/>
      <c r="G224" s="1" t="s">
        <v>198</v>
      </c>
      <c r="H224" s="1"/>
      <c r="I224" s="1"/>
      <c r="J224" s="15"/>
      <c r="K224" s="3">
        <v>1272</v>
      </c>
      <c r="L224" s="15"/>
      <c r="M224" s="3">
        <v>1800</v>
      </c>
      <c r="N224" s="15"/>
      <c r="O224" s="3">
        <v>1800</v>
      </c>
    </row>
    <row r="225" spans="1:15" x14ac:dyDescent="0.35">
      <c r="A225" s="1"/>
      <c r="B225" s="1"/>
      <c r="C225" s="1"/>
      <c r="D225" s="1"/>
      <c r="E225" s="1"/>
      <c r="F225" s="1" t="s">
        <v>199</v>
      </c>
      <c r="G225" s="1"/>
      <c r="H225" s="1"/>
      <c r="I225" s="1"/>
      <c r="J225" s="15"/>
      <c r="K225" s="2">
        <f>ROUND(SUM(K215:K224),5)</f>
        <v>5476.36</v>
      </c>
      <c r="L225" s="15"/>
      <c r="M225" s="2">
        <f>ROUND(SUM(M215:M224),5)</f>
        <v>6912</v>
      </c>
      <c r="N225" s="15"/>
      <c r="O225" s="2">
        <f>ROUND(SUM(O215:O224),5)</f>
        <v>7412</v>
      </c>
    </row>
    <row r="226" spans="1:15" x14ac:dyDescent="0.35">
      <c r="A226" s="1"/>
      <c r="B226" s="1"/>
      <c r="C226" s="1"/>
      <c r="D226" s="1"/>
      <c r="E226" s="1"/>
      <c r="F226" s="1" t="s">
        <v>200</v>
      </c>
      <c r="G226" s="1"/>
      <c r="H226" s="1"/>
      <c r="I226" s="1"/>
      <c r="J226" s="15"/>
      <c r="K226" s="2"/>
      <c r="L226" s="15"/>
      <c r="M226" s="2"/>
      <c r="N226" s="15"/>
      <c r="O226" s="2"/>
    </row>
    <row r="227" spans="1:15" x14ac:dyDescent="0.35">
      <c r="A227" s="1"/>
      <c r="B227" s="1"/>
      <c r="C227" s="1"/>
      <c r="D227" s="1"/>
      <c r="E227" s="1"/>
      <c r="F227" s="1"/>
      <c r="G227" s="1" t="s">
        <v>201</v>
      </c>
      <c r="H227" s="1"/>
      <c r="I227" s="1"/>
      <c r="J227" s="15"/>
      <c r="K227" s="2">
        <v>2713.29</v>
      </c>
      <c r="L227" s="15"/>
      <c r="M227" s="2">
        <v>1800</v>
      </c>
      <c r="N227" s="15"/>
      <c r="O227" s="18">
        <v>3000</v>
      </c>
    </row>
    <row r="228" spans="1:15" x14ac:dyDescent="0.35">
      <c r="A228" s="1"/>
      <c r="B228" s="1"/>
      <c r="C228" s="1"/>
      <c r="D228" s="1"/>
      <c r="E228" s="1"/>
      <c r="F228" s="1"/>
      <c r="G228" s="1" t="s">
        <v>202</v>
      </c>
      <c r="H228" s="1"/>
      <c r="I228" s="1"/>
      <c r="J228" s="15"/>
      <c r="K228" s="2">
        <v>0</v>
      </c>
      <c r="L228" s="15"/>
      <c r="M228" s="2">
        <v>150</v>
      </c>
      <c r="N228" s="15"/>
      <c r="O228" s="18">
        <v>150</v>
      </c>
    </row>
    <row r="229" spans="1:15" x14ac:dyDescent="0.35">
      <c r="A229" s="1"/>
      <c r="B229" s="1"/>
      <c r="C229" s="1"/>
      <c r="D229" s="1"/>
      <c r="E229" s="1"/>
      <c r="F229" s="1"/>
      <c r="G229" s="1" t="s">
        <v>203</v>
      </c>
      <c r="H229" s="1"/>
      <c r="I229" s="1"/>
      <c r="J229" s="15"/>
      <c r="K229" s="2">
        <v>0</v>
      </c>
      <c r="L229" s="15"/>
      <c r="M229" s="2">
        <v>300</v>
      </c>
      <c r="N229" s="15"/>
      <c r="O229" s="18">
        <v>300</v>
      </c>
    </row>
    <row r="230" spans="1:15" ht="15" thickBot="1" x14ac:dyDescent="0.4">
      <c r="A230" s="1"/>
      <c r="B230" s="1"/>
      <c r="C230" s="1"/>
      <c r="D230" s="1"/>
      <c r="E230" s="1"/>
      <c r="F230" s="1"/>
      <c r="G230" s="1" t="s">
        <v>204</v>
      </c>
      <c r="H230" s="1"/>
      <c r="I230" s="1"/>
      <c r="J230" s="15"/>
      <c r="K230" s="3">
        <v>125.96</v>
      </c>
      <c r="L230" s="15"/>
      <c r="M230" s="3">
        <v>0</v>
      </c>
      <c r="N230" s="15"/>
      <c r="O230" s="3"/>
    </row>
    <row r="231" spans="1:15" x14ac:dyDescent="0.35">
      <c r="A231" s="1"/>
      <c r="B231" s="1"/>
      <c r="C231" s="1"/>
      <c r="D231" s="1"/>
      <c r="E231" s="1"/>
      <c r="F231" s="1" t="s">
        <v>205</v>
      </c>
      <c r="G231" s="1"/>
      <c r="H231" s="1"/>
      <c r="I231" s="1"/>
      <c r="J231" s="15"/>
      <c r="K231" s="2">
        <f>ROUND(SUM(K226:K230),5)</f>
        <v>2839.25</v>
      </c>
      <c r="L231" s="15"/>
      <c r="M231" s="2">
        <f>ROUND(SUM(M226:M230),5)</f>
        <v>2250</v>
      </c>
      <c r="N231" s="15"/>
      <c r="O231" s="2">
        <f>ROUND(SUM(O226:O230),5)</f>
        <v>3450</v>
      </c>
    </row>
    <row r="232" spans="1:15" x14ac:dyDescent="0.35">
      <c r="A232" s="1"/>
      <c r="B232" s="1"/>
      <c r="C232" s="1"/>
      <c r="D232" s="1"/>
      <c r="E232" s="1"/>
      <c r="F232" s="1" t="s">
        <v>206</v>
      </c>
      <c r="G232" s="1"/>
      <c r="H232" s="1"/>
      <c r="I232" s="1"/>
      <c r="J232" s="15"/>
      <c r="K232" s="2"/>
      <c r="L232" s="15"/>
      <c r="M232" s="2"/>
      <c r="N232" s="15"/>
      <c r="O232" s="2"/>
    </row>
    <row r="233" spans="1:15" x14ac:dyDescent="0.35">
      <c r="A233" s="1"/>
      <c r="B233" s="1"/>
      <c r="C233" s="1"/>
      <c r="D233" s="1"/>
      <c r="E233" s="1"/>
      <c r="F233" s="1"/>
      <c r="G233" s="1" t="s">
        <v>201</v>
      </c>
      <c r="H233" s="1"/>
      <c r="I233" s="1"/>
      <c r="J233" s="15"/>
      <c r="K233" s="2">
        <v>2927.92</v>
      </c>
      <c r="L233" s="15"/>
      <c r="M233" s="2">
        <v>2000</v>
      </c>
      <c r="N233" s="15"/>
      <c r="O233" s="18">
        <v>2500</v>
      </c>
    </row>
    <row r="234" spans="1:15" x14ac:dyDescent="0.35">
      <c r="A234" s="1"/>
      <c r="B234" s="1"/>
      <c r="C234" s="1"/>
      <c r="D234" s="1"/>
      <c r="E234" s="1"/>
      <c r="F234" s="1"/>
      <c r="G234" s="1" t="s">
        <v>202</v>
      </c>
      <c r="H234" s="1"/>
      <c r="I234" s="1"/>
      <c r="J234" s="15"/>
      <c r="K234" s="2">
        <v>0</v>
      </c>
      <c r="L234" s="15"/>
      <c r="M234" s="2">
        <v>150</v>
      </c>
      <c r="N234" s="15"/>
      <c r="O234" s="18">
        <v>150</v>
      </c>
    </row>
    <row r="235" spans="1:15" ht="15" thickBot="1" x14ac:dyDescent="0.4">
      <c r="A235" s="1"/>
      <c r="B235" s="1"/>
      <c r="C235" s="1"/>
      <c r="D235" s="1"/>
      <c r="E235" s="1"/>
      <c r="F235" s="1"/>
      <c r="G235" s="1" t="s">
        <v>203</v>
      </c>
      <c r="H235" s="1"/>
      <c r="I235" s="1"/>
      <c r="J235" s="15"/>
      <c r="K235" s="3">
        <v>358.76</v>
      </c>
      <c r="L235" s="15"/>
      <c r="M235" s="3">
        <v>300</v>
      </c>
      <c r="N235" s="15"/>
      <c r="O235" s="3">
        <v>300</v>
      </c>
    </row>
    <row r="236" spans="1:15" x14ac:dyDescent="0.35">
      <c r="A236" s="1"/>
      <c r="B236" s="1"/>
      <c r="C236" s="1"/>
      <c r="D236" s="1"/>
      <c r="E236" s="1"/>
      <c r="F236" s="1" t="s">
        <v>207</v>
      </c>
      <c r="G236" s="1"/>
      <c r="H236" s="1"/>
      <c r="I236" s="1"/>
      <c r="J236" s="15"/>
      <c r="K236" s="2">
        <f>ROUND(SUM(K232:K235),5)</f>
        <v>3286.68</v>
      </c>
      <c r="L236" s="15"/>
      <c r="M236" s="2">
        <f>ROUND(SUM(M232:M235),5)</f>
        <v>2450</v>
      </c>
      <c r="N236" s="15"/>
      <c r="O236" s="2">
        <f>ROUND(SUM(O232:O235),5)</f>
        <v>2950</v>
      </c>
    </row>
    <row r="237" spans="1:15" x14ac:dyDescent="0.35">
      <c r="A237" s="1"/>
      <c r="B237" s="1"/>
      <c r="C237" s="1"/>
      <c r="D237" s="1"/>
      <c r="E237" s="1"/>
      <c r="F237" s="1" t="s">
        <v>208</v>
      </c>
      <c r="G237" s="1"/>
      <c r="H237" s="1"/>
      <c r="I237" s="1"/>
      <c r="J237" s="15"/>
      <c r="K237" s="2"/>
      <c r="L237" s="15"/>
      <c r="M237" s="2"/>
      <c r="N237" s="15"/>
      <c r="O237" s="2"/>
    </row>
    <row r="238" spans="1:15" x14ac:dyDescent="0.35">
      <c r="A238" s="1"/>
      <c r="B238" s="1"/>
      <c r="C238" s="1"/>
      <c r="D238" s="1"/>
      <c r="E238" s="1"/>
      <c r="F238" s="1"/>
      <c r="G238" s="1" t="s">
        <v>201</v>
      </c>
      <c r="H238" s="1"/>
      <c r="I238" s="1"/>
      <c r="J238" s="15"/>
      <c r="K238" s="2">
        <v>1301.1300000000001</v>
      </c>
      <c r="L238" s="15"/>
      <c r="M238" s="2">
        <v>1550</v>
      </c>
      <c r="N238" s="15"/>
      <c r="O238" s="18">
        <v>1500</v>
      </c>
    </row>
    <row r="239" spans="1:15" x14ac:dyDescent="0.35">
      <c r="A239" s="1"/>
      <c r="B239" s="1"/>
      <c r="C239" s="1"/>
      <c r="D239" s="1"/>
      <c r="E239" s="1"/>
      <c r="F239" s="1"/>
      <c r="G239" s="1" t="s">
        <v>202</v>
      </c>
      <c r="H239" s="1"/>
      <c r="I239" s="1"/>
      <c r="J239" s="15"/>
      <c r="K239" s="2">
        <v>0</v>
      </c>
      <c r="L239" s="15"/>
      <c r="M239" s="2">
        <v>150</v>
      </c>
      <c r="N239" s="15"/>
      <c r="O239" s="18">
        <v>150</v>
      </c>
    </row>
    <row r="240" spans="1:15" ht="15" thickBot="1" x14ac:dyDescent="0.4">
      <c r="A240" s="1"/>
      <c r="B240" s="1"/>
      <c r="C240" s="1"/>
      <c r="D240" s="1"/>
      <c r="E240" s="1"/>
      <c r="F240" s="1"/>
      <c r="G240" s="1" t="s">
        <v>203</v>
      </c>
      <c r="H240" s="1"/>
      <c r="I240" s="1"/>
      <c r="J240" s="15"/>
      <c r="K240" s="4">
        <v>32.979999999999997</v>
      </c>
      <c r="L240" s="15"/>
      <c r="M240" s="4">
        <v>300</v>
      </c>
      <c r="N240" s="15"/>
      <c r="O240" s="4">
        <v>300</v>
      </c>
    </row>
    <row r="241" spans="1:15" ht="15" thickBot="1" x14ac:dyDescent="0.4">
      <c r="A241" s="1"/>
      <c r="B241" s="1"/>
      <c r="C241" s="1"/>
      <c r="D241" s="1"/>
      <c r="E241" s="1"/>
      <c r="F241" s="1" t="s">
        <v>209</v>
      </c>
      <c r="G241" s="1"/>
      <c r="H241" s="1"/>
      <c r="I241" s="1"/>
      <c r="J241" s="15"/>
      <c r="K241" s="5">
        <f>ROUND(SUM(K237:K240),5)</f>
        <v>1334.11</v>
      </c>
      <c r="L241" s="15"/>
      <c r="M241" s="5">
        <f>ROUND(SUM(M237:M240),5)</f>
        <v>2000</v>
      </c>
      <c r="N241" s="15"/>
      <c r="O241" s="5">
        <f>ROUND(SUM(O237:O240),5)</f>
        <v>1950</v>
      </c>
    </row>
    <row r="242" spans="1:15" ht="15" thickBot="1" x14ac:dyDescent="0.4">
      <c r="A242" s="1"/>
      <c r="B242" s="1"/>
      <c r="C242" s="1"/>
      <c r="D242" s="1"/>
      <c r="E242" s="1" t="s">
        <v>210</v>
      </c>
      <c r="F242" s="1"/>
      <c r="G242" s="1"/>
      <c r="H242" s="1"/>
      <c r="I242" s="1"/>
      <c r="J242" s="15"/>
      <c r="K242" s="5">
        <f>ROUND(K214+K225+K231+K236+K241,5)</f>
        <v>12936.4</v>
      </c>
      <c r="L242" s="15"/>
      <c r="M242" s="5">
        <f>ROUND(M214+M225+M231+M236+M241,5)</f>
        <v>13612</v>
      </c>
      <c r="N242" s="15"/>
      <c r="O242" s="5">
        <f>ROUND(O214+O225+O231+O236+O241,5)</f>
        <v>15762</v>
      </c>
    </row>
    <row r="243" spans="1:15" ht="15" thickBot="1" x14ac:dyDescent="0.4">
      <c r="A243" s="1"/>
      <c r="B243" s="1"/>
      <c r="C243" s="1"/>
      <c r="D243" s="1" t="s">
        <v>211</v>
      </c>
      <c r="E243" s="1"/>
      <c r="F243" s="1"/>
      <c r="G243" s="1"/>
      <c r="H243" s="1"/>
      <c r="I243" s="1"/>
      <c r="J243" s="15"/>
      <c r="K243" s="6">
        <f>ROUND(K9+K38+K43+K59+K76+K97+K156+K168+K197+K213+K242,5)</f>
        <v>429219.68</v>
      </c>
      <c r="L243" s="15"/>
      <c r="M243" s="6">
        <f>ROUND(M9+M38+M43+M59+M76+M97+M156+M168+M197+M213+M242,5)</f>
        <v>473154</v>
      </c>
      <c r="N243" s="15"/>
      <c r="O243" s="6">
        <f>ROUND(O9+O38+O43+O59+O76+O97+O156+O168+O197+O213+O242,5)</f>
        <v>493200</v>
      </c>
    </row>
    <row r="244" spans="1:15" x14ac:dyDescent="0.35">
      <c r="A244" s="1"/>
      <c r="B244" s="1" t="s">
        <v>212</v>
      </c>
      <c r="C244" s="1"/>
      <c r="D244" s="1"/>
      <c r="E244" s="1"/>
      <c r="F244" s="1"/>
      <c r="G244" s="1"/>
      <c r="H244" s="1"/>
      <c r="I244" s="1"/>
      <c r="J244" s="15"/>
      <c r="K244" s="2">
        <f>ROUND(K3+K8-K243,5)</f>
        <v>52244.47</v>
      </c>
      <c r="L244" s="15"/>
      <c r="M244" s="2">
        <f>ROUND(M3+M8-M243,5)</f>
        <v>0</v>
      </c>
      <c r="N244" s="15"/>
      <c r="O244" s="2">
        <f>ROUND(O3+O8-O243,5)</f>
        <v>0</v>
      </c>
    </row>
  </sheetData>
  <printOptions horizontalCentered="1"/>
  <pageMargins left="0.25" right="0.25" top="0.75" bottom="0.65" header="0.1" footer="0.3"/>
  <pageSetup scale="85" fitToHeight="6" orientation="portrait" r:id="rId1"/>
  <headerFooter>
    <oddHeader>&amp;C&amp;"Arial,Bold"&amp;12 Harrisburg Christian Church
&amp;14 2022 Budget</oddHeader>
    <oddFooter>&amp;L&amp;"Arial,Bold"&amp;9&amp;D&amp;R&amp;"Arial,Bold"&amp;8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vs Actual</vt:lpstr>
      <vt:lpstr>'Budget vs Actual'!Print_Area</vt:lpstr>
      <vt:lpstr>'Budget vs Actual'!Print_Titles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hcc60</dc:creator>
  <cp:lastModifiedBy>Kampfer, Jesse</cp:lastModifiedBy>
  <cp:lastPrinted>2022-01-14T03:22:40Z</cp:lastPrinted>
  <dcterms:created xsi:type="dcterms:W3CDTF">2021-11-17T20:12:55Z</dcterms:created>
  <dcterms:modified xsi:type="dcterms:W3CDTF">2022-01-28T22:37:08Z</dcterms:modified>
</cp:coreProperties>
</file>